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510" yWindow="1050" windowWidth="19410" windowHeight="10980" tabRatio="811" activeTab="2"/>
  </bookViews>
  <sheets>
    <sheet name="KRYCÍ LIST" sheetId="9" r:id="rId1"/>
    <sheet name="REKAPITULACE " sheetId="10" r:id="rId2"/>
    <sheet name="ALL" sheetId="2" r:id="rId3"/>
  </sheets>
  <externalReferences>
    <externalReference r:id="rId4"/>
    <externalReference r:id="rId5"/>
    <externalReference r:id="rId6"/>
  </externalReferences>
  <definedNames>
    <definedName name="AL_obvodový_plášť" localSheetId="0">'[1]SO 11.1A Výkaz výměr'!#REF!</definedName>
    <definedName name="AL_obvodový_plášť" localSheetId="1">'[1]SO 11.1A Výkaz výměr'!#REF!</definedName>
    <definedName name="AL_obvodový_plášť">'[1]SO 11.1A Výkaz výměr'!#REF!</definedName>
    <definedName name="Izolace_akustické" localSheetId="0">'[1]SO 11.1A Výkaz výměr'!#REF!</definedName>
    <definedName name="Izolace_akustické" localSheetId="1">'[1]SO 11.1A Výkaz výměr'!#REF!</definedName>
    <definedName name="Izolace_akustické">'[1]SO 11.1A Výkaz výměr'!#REF!</definedName>
    <definedName name="Izolace_proti_vodě" localSheetId="0">'[1]SO 11.1A Výkaz výměr'!#REF!</definedName>
    <definedName name="Izolace_proti_vodě" localSheetId="1">'[1]SO 11.1A Výkaz výměr'!#REF!</definedName>
    <definedName name="Izolace_proti_vodě">'[1]SO 11.1A Výkaz výměr'!#REF!</definedName>
    <definedName name="Komunikace" localSheetId="0">'[1]SO 11.1A Výkaz výměr'!#REF!</definedName>
    <definedName name="Komunikace" localSheetId="1">'[1]SO 11.1A Výkaz výměr'!#REF!</definedName>
    <definedName name="Komunikace">'[1]SO 11.1A Výkaz výměr'!#REF!</definedName>
    <definedName name="Konstrukce_klempířské" localSheetId="0">'[1]SO 11.1A Výkaz výměr'!#REF!</definedName>
    <definedName name="Konstrukce_klempířské" localSheetId="1">'[1]SO 11.1A Výkaz výměr'!#REF!</definedName>
    <definedName name="Konstrukce_klempířské">'[1]SO 11.1A Výkaz výměr'!#REF!</definedName>
    <definedName name="Konstrukce_tesařské" localSheetId="0">'[2]SO 51.4 Výkaz výměr'!#REF!</definedName>
    <definedName name="Konstrukce_tesařské" localSheetId="1">'[2]SO 51.4 Výkaz výměr'!#REF!</definedName>
    <definedName name="Konstrukce_tesařské">'[2]SO 51.4 Výkaz výměr'!#REF!</definedName>
    <definedName name="Konstrukce_truhlářské" localSheetId="0">'[1]SO 11.1A Výkaz výměr'!#REF!</definedName>
    <definedName name="Konstrukce_truhlářské" localSheetId="1">'[1]SO 11.1A Výkaz výměr'!#REF!</definedName>
    <definedName name="Konstrukce_truhlářské">'[1]SO 11.1A Výkaz výměr'!#REF!</definedName>
    <definedName name="Kovové_stavební_doplňkové_konstrukce" localSheetId="0">'[1]SO 11.1A Výkaz výměr'!#REF!</definedName>
    <definedName name="Kovové_stavební_doplňkové_konstrukce" localSheetId="1">'[1]SO 11.1A Výkaz výměr'!#REF!</definedName>
    <definedName name="Kovové_stavební_doplňkové_konstrukce">'[1]SO 11.1A Výkaz výměr'!#REF!</definedName>
    <definedName name="KSDK" localSheetId="0">'[2]SO 51.4 Výkaz výměr'!#REF!</definedName>
    <definedName name="KSDK" localSheetId="1">'[2]SO 51.4 Výkaz výměr'!#REF!</definedName>
    <definedName name="KSDK">'[2]SO 51.4 Výkaz výměr'!#REF!</definedName>
    <definedName name="Malby__tapety__nátěry__nástřiky" localSheetId="0">'[1]SO 11.1A Výkaz výměr'!#REF!</definedName>
    <definedName name="Malby__tapety__nátěry__nástřiky" localSheetId="1">'[1]SO 11.1A Výkaz výměr'!#REF!</definedName>
    <definedName name="Malby__tapety__nátěry__nástřiky">'[1]SO 11.1A Výkaz výměr'!#REF!</definedName>
    <definedName name="Obklady_keramické" localSheetId="0">'[1]SO 11.1A Výkaz výměr'!#REF!</definedName>
    <definedName name="Obklady_keramické" localSheetId="1">'[1]SO 11.1A Výkaz výměr'!#REF!</definedName>
    <definedName name="Obklady_keramické">'[1]SO 11.1A Výkaz výměr'!#REF!</definedName>
    <definedName name="_xlnm.Print_Area" localSheetId="2">ALL!$A$2:$J$55</definedName>
    <definedName name="_xlnm.Print_Area" localSheetId="0">'KRYCÍ LIST'!$B$2:$H$27</definedName>
    <definedName name="_xlnm.Print_Area" localSheetId="1">'REKAPITULACE '!$B$2:$H$41</definedName>
    <definedName name="Ostatní_výrobky" localSheetId="0">'[2]SO 51.4 Výkaz výměr'!#REF!</definedName>
    <definedName name="Ostatní_výrobky" localSheetId="1">'[2]SO 51.4 Výkaz výměr'!#REF!</definedName>
    <definedName name="Ostatní_výrobky">'[2]SO 51.4 Výkaz výměr'!#REF!</definedName>
    <definedName name="Podhl" localSheetId="0">'[2]SO 51.4 Výkaz výměr'!#REF!</definedName>
    <definedName name="Podhl" localSheetId="1">'[2]SO 51.4 Výkaz výměr'!#REF!</definedName>
    <definedName name="Podhl">'[2]SO 51.4 Výkaz výměr'!#REF!</definedName>
    <definedName name="Podhledy" localSheetId="0">'[1]SO 11.1A Výkaz výměr'!#REF!</definedName>
    <definedName name="Podhledy" localSheetId="1">'[1]SO 11.1A Výkaz výměr'!#REF!</definedName>
    <definedName name="Podhledy">'[1]SO 11.1A Výkaz výměr'!#REF!</definedName>
    <definedName name="rabat_2">'[3]Výpočet netto cen'!$B$8</definedName>
    <definedName name="REKAPITULACE" localSheetId="0">'[1]SO 11.1A Výkaz výměr'!#REF!</definedName>
    <definedName name="REKAPITULACE" localSheetId="1">'[1]SO 11.1A Výkaz výměr'!#REF!</definedName>
    <definedName name="REKAPITULACE">'[1]SO 11.1A Výkaz výměr'!#REF!</definedName>
    <definedName name="Sádrokartonové_konstrukce" localSheetId="0">'[1]SO 11.1A Výkaz výměr'!#REF!</definedName>
    <definedName name="Sádrokartonové_konstrukce" localSheetId="1">'[1]SO 11.1A Výkaz výměr'!#REF!</definedName>
    <definedName name="Sádrokartonové_konstrukce">'[1]SO 11.1A Výkaz výměr'!#REF!</definedName>
    <definedName name="skonto_1">'[3]Výpočet netto cen'!$B$10</definedName>
    <definedName name="skonto_2">'[3]Výpočet netto cen'!$B$11</definedName>
    <definedName name="skonto_3">'[3]Výpočet netto cen'!$B$12</definedName>
    <definedName name="Vodorovné_konstrukce" localSheetId="0">'[2]SO 51.4 Výkaz výměr'!#REF!</definedName>
    <definedName name="Vodorovné_konstrukce" localSheetId="1">'[2]SO 51.4 Výkaz výměr'!#REF!</definedName>
    <definedName name="Vodorovné_konstrukce">'[2]SO 51.4 Výkaz výměr'!#REF!</definedName>
    <definedName name="Základy" localSheetId="0">'[2]SO 51.4 Výkaz výměr'!#REF!</definedName>
    <definedName name="Základy" localSheetId="1">'[2]SO 51.4 Výkaz výměr'!#REF!</definedName>
    <definedName name="Základy">'[2]SO 51.4 Výkaz výměr'!#REF!</definedName>
    <definedName name="Zemní_práce" localSheetId="0">'[2]SO 51.4 Výkaz výměr'!#REF!</definedName>
    <definedName name="Zemní_práce" localSheetId="1">'[2]SO 51.4 Výkaz výměr'!#REF!</definedName>
    <definedName name="Zemní_práce">'[2]SO 51.4 Výkaz výměr'!#REF!</definedName>
  </definedNames>
  <calcPr calcId="145621"/>
</workbook>
</file>

<file path=xl/calcChain.xml><?xml version="1.0" encoding="utf-8"?>
<calcChain xmlns="http://schemas.openxmlformats.org/spreadsheetml/2006/main">
  <c r="J23" i="2" l="1"/>
  <c r="H23" i="2"/>
  <c r="H39" i="2"/>
  <c r="J39" i="2"/>
  <c r="J35" i="2"/>
  <c r="H35" i="2"/>
  <c r="J32" i="2"/>
  <c r="H32" i="2"/>
  <c r="J31" i="2"/>
  <c r="H31" i="2"/>
  <c r="J36" i="2"/>
  <c r="H36" i="2"/>
  <c r="C8" i="2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J25" i="2"/>
  <c r="J43" i="2"/>
  <c r="H43" i="2"/>
  <c r="J40" i="2"/>
  <c r="H40" i="2"/>
  <c r="J8" i="2"/>
  <c r="J9" i="2"/>
  <c r="J10" i="2"/>
  <c r="J11" i="2"/>
  <c r="J12" i="2"/>
  <c r="J13" i="2"/>
  <c r="H8" i="2"/>
  <c r="H9" i="2"/>
  <c r="H10" i="2"/>
  <c r="H11" i="2"/>
  <c r="H12" i="2"/>
  <c r="H13" i="2"/>
  <c r="C7" i="10"/>
  <c r="C4" i="10"/>
  <c r="J48" i="2"/>
  <c r="H48" i="2"/>
  <c r="J47" i="2"/>
  <c r="H47" i="2"/>
  <c r="J46" i="2"/>
  <c r="H46" i="2"/>
  <c r="J45" i="2"/>
  <c r="H45" i="2"/>
  <c r="J44" i="2"/>
  <c r="H44" i="2"/>
  <c r="J42" i="2"/>
  <c r="H42" i="2"/>
  <c r="J41" i="2"/>
  <c r="H41" i="2"/>
  <c r="J38" i="2"/>
  <c r="H38" i="2"/>
  <c r="J37" i="2"/>
  <c r="H37" i="2"/>
  <c r="J34" i="2"/>
  <c r="H34" i="2"/>
  <c r="J33" i="2"/>
  <c r="J28" i="2"/>
  <c r="H28" i="2"/>
  <c r="G6" i="10"/>
  <c r="J22" i="2"/>
  <c r="H22" i="2"/>
  <c r="J29" i="2"/>
  <c r="H29" i="2"/>
  <c r="J14" i="2"/>
  <c r="J15" i="2"/>
  <c r="J16" i="2"/>
  <c r="J17" i="2"/>
  <c r="J18" i="2"/>
  <c r="J19" i="2"/>
  <c r="J20" i="2"/>
  <c r="J21" i="2"/>
  <c r="J24" i="2"/>
  <c r="J26" i="2"/>
  <c r="J27" i="2"/>
  <c r="H14" i="2"/>
  <c r="H15" i="2"/>
  <c r="H16" i="2"/>
  <c r="H17" i="2"/>
  <c r="H18" i="2"/>
  <c r="H19" i="2"/>
  <c r="H20" i="2"/>
  <c r="H21" i="2"/>
  <c r="H24" i="2"/>
  <c r="H25" i="2"/>
  <c r="H26" i="2"/>
  <c r="H27" i="2"/>
  <c r="J7" i="2"/>
  <c r="H7" i="2"/>
  <c r="A7" i="2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J30" i="2" l="1"/>
  <c r="G35" i="10" s="1"/>
  <c r="J6" i="2"/>
  <c r="H30" i="2"/>
  <c r="H25" i="10" s="1"/>
  <c r="H6" i="2"/>
  <c r="H21" i="10" l="1"/>
  <c r="F28" i="10" s="1"/>
  <c r="G31" i="10"/>
  <c r="F38" i="10" s="1"/>
  <c r="J49" i="2"/>
  <c r="F21" i="9" s="1"/>
  <c r="H49" i="2"/>
  <c r="F20" i="9" s="1"/>
  <c r="F41" i="10" l="1"/>
  <c r="F24" i="9"/>
  <c r="G24" i="9" l="1"/>
  <c r="F27" i="9" s="1"/>
</calcChain>
</file>

<file path=xl/sharedStrings.xml><?xml version="1.0" encoding="utf-8"?>
<sst xmlns="http://schemas.openxmlformats.org/spreadsheetml/2006/main" count="227" uniqueCount="114">
  <si>
    <t>Popis položky</t>
  </si>
  <si>
    <t xml:space="preserve">Měr. </t>
  </si>
  <si>
    <t xml:space="preserve">Množství </t>
  </si>
  <si>
    <t>Ceny v Kč</t>
  </si>
  <si>
    <t>položky</t>
  </si>
  <si>
    <t>jedn.</t>
  </si>
  <si>
    <t>Jedn.</t>
  </si>
  <si>
    <t>Montáž</t>
  </si>
  <si>
    <t>ks</t>
  </si>
  <si>
    <t>Materiál</t>
  </si>
  <si>
    <t>Celkem [Kč]</t>
  </si>
  <si>
    <t>Montáž [Kč]</t>
  </si>
  <si>
    <t>Dodávka [Kč]</t>
  </si>
  <si>
    <t>SOUPIS PRACÍ A DODÁVEK</t>
  </si>
  <si>
    <t>Montáže celkem - cena bez DPH:</t>
  </si>
  <si>
    <t>hod</t>
  </si>
  <si>
    <t>m</t>
  </si>
  <si>
    <t>drážka pro tr.23, cihla</t>
  </si>
  <si>
    <t>bal</t>
  </si>
  <si>
    <t>drážka pro tr.16, cihla</t>
  </si>
  <si>
    <t>Kabely a elektroinstalační materiál</t>
  </si>
  <si>
    <t>krabice KU68-1901 vč.víčka pod omítku</t>
  </si>
  <si>
    <t>krabice přístrojová KP68/2</t>
  </si>
  <si>
    <t>Elektroinstalační materiál a kabely</t>
  </si>
  <si>
    <t xml:space="preserve">trubka PVC LPFLEX 2316 </t>
  </si>
  <si>
    <t xml:space="preserve">trubka PVC LPFLEX 2323 </t>
  </si>
  <si>
    <t>trubka PVC LPFLEX 2329</t>
  </si>
  <si>
    <t>drážka pro tr.29, cihla</t>
  </si>
  <si>
    <t>Strukturovaná kabeláž SK</t>
  </si>
  <si>
    <t>Kód</t>
  </si>
  <si>
    <t>REKAPITULACE ČLENĚNÍ SOUPISU PRACÍ</t>
  </si>
  <si>
    <t>Celkem bez DPH</t>
  </si>
  <si>
    <t>Stavba:</t>
  </si>
  <si>
    <t>Místo:</t>
  </si>
  <si>
    <t>Zadavatel:</t>
  </si>
  <si>
    <t>Projektant:</t>
  </si>
  <si>
    <t>Datum:</t>
  </si>
  <si>
    <t>R</t>
  </si>
  <si>
    <t>Slaboproudé rozvody</t>
  </si>
  <si>
    <t>prostup kcí 150mm, 80x80, cihla</t>
  </si>
  <si>
    <t>SO01</t>
  </si>
  <si>
    <t>SO02</t>
  </si>
  <si>
    <t>SO03</t>
  </si>
  <si>
    <t>SO04</t>
  </si>
  <si>
    <t>SO05</t>
  </si>
  <si>
    <t>Elpro projekt - Michal Pipek, Vysoká nad Labem</t>
  </si>
  <si>
    <t>IČ:</t>
  </si>
  <si>
    <t>DIČ:</t>
  </si>
  <si>
    <t>Uchazeč:</t>
  </si>
  <si>
    <t>Poznámka:</t>
  </si>
  <si>
    <t>KRYCÍ LIST SOUPISU</t>
  </si>
  <si>
    <t xml:space="preserve">Materiál </t>
  </si>
  <si>
    <t>Cena bez DPH</t>
  </si>
  <si>
    <t xml:space="preserve">DPH základní </t>
  </si>
  <si>
    <t xml:space="preserve">ze </t>
  </si>
  <si>
    <t>DPH snížená</t>
  </si>
  <si>
    <t>Materiál  celkem - cena bez DPH:</t>
  </si>
  <si>
    <t>Cena s DPH (Kč)</t>
  </si>
  <si>
    <t>Celkem bez DPH v Kč</t>
  </si>
  <si>
    <t>Výměry a seznam materiálu byl vypracován oddělenou nástavbou AutoCAD LT s možností exportu do formátu .txt (pozn.blok) nebo .xls (Excel)</t>
  </si>
  <si>
    <t>M-22</t>
  </si>
  <si>
    <t>P.č.</t>
  </si>
  <si>
    <t>Položka</t>
  </si>
  <si>
    <t xml:space="preserve">protipožární tmel EI90min, min. tl.stěny 150, až do 300 cm2 </t>
  </si>
  <si>
    <t>trubka PVC 1240</t>
  </si>
  <si>
    <t>zásuvka pod omítku 2xRJ45 UTP CAT6 včetně rámečku</t>
  </si>
  <si>
    <t>drobný elektroinstalační materiál (5kg)</t>
  </si>
  <si>
    <t>Materiál  - Strukturovaná kabeláž SK</t>
  </si>
  <si>
    <t>Montáž - Strukturovaná kabeláž SK</t>
  </si>
  <si>
    <t>Materiál  - Společná televizní anténa STA</t>
  </si>
  <si>
    <t>Montáž - Společná televizní anténa STA</t>
  </si>
  <si>
    <t>SLABOPROUDÉ INSTALACE</t>
  </si>
  <si>
    <t>Profese:</t>
  </si>
  <si>
    <t>Vyvazovací panel 1U plastová lišta BK 19"černý</t>
  </si>
  <si>
    <t>zednické výpomoci (vysekání niky pro konzoly, podpěry, závěsy, zajištění manipulační plošiny, zazdění nebo zabetonování rýh nebo kapes ve zdech nebo stropech, nastřelování upevňovacích prvků, upevňování pomocí hmoždinek apod)</t>
  </si>
  <si>
    <t>kabel JYTY 2x1</t>
  </si>
  <si>
    <t xml:space="preserve">trubka obebná - LPFLEX 16 125N  2316 PVC (ČSN) </t>
  </si>
  <si>
    <t xml:space="preserve">trubka obebná - LPFLEX 23 125N  2323 PVC (ČSN) </t>
  </si>
  <si>
    <t xml:space="preserve">Požární ucpávka pož.odolnost 60 min, tmel </t>
  </si>
  <si>
    <t>prostup stavební konstukcí do 150mm,cihla</t>
  </si>
  <si>
    <t xml:space="preserve">krabice KU68-1901 vč.víčka </t>
  </si>
  <si>
    <t>drobný elektroinstalační materiál</t>
  </si>
  <si>
    <t>Elektrický otvírač 12V/230mA, stav. Střelka</t>
  </si>
  <si>
    <t>krabice KO100 včetně svorkovnice</t>
  </si>
  <si>
    <t>Materiál  - Autonomní detektory kouře</t>
  </si>
  <si>
    <t>Montáž - Autonomní detektory kouře</t>
  </si>
  <si>
    <t>Praha</t>
  </si>
  <si>
    <t>Switch rackmount , 24-portový 100/1000M s propustností 1000 Mbps, zdroj součástí dodávky + 4xSFP</t>
  </si>
  <si>
    <t>Patch panel osaz. 24 portů U/UTP 1U CAT6</t>
  </si>
  <si>
    <t>kabel U/UTP drát CAT6, PVC, cívka 500m, šedý</t>
  </si>
  <si>
    <t>drážka pro kabel pod omítkou</t>
  </si>
  <si>
    <t>SO06</t>
  </si>
  <si>
    <t>SO07</t>
  </si>
  <si>
    <t>Materiál  - Poplachový zabezpečovací systém PZS</t>
  </si>
  <si>
    <t>Montáž - Poplachový zabezpečovací systém PZS</t>
  </si>
  <si>
    <t>Materiál  - IP kamerový systém</t>
  </si>
  <si>
    <t>Montáž - IP kamerový systém</t>
  </si>
  <si>
    <t>Materiál  - Domácí audio telefon</t>
  </si>
  <si>
    <t>Montáž - Domácí audio telefon</t>
  </si>
  <si>
    <t>Materiál  - Nosné kabelové systémy</t>
  </si>
  <si>
    <t>Montáž - Nosné kabelové systémy</t>
  </si>
  <si>
    <t>V případě, že má zhotovitel pochyby ohledně plánovaných položek ve výkazech, výkresech a technických zprávách, má za povinnost toto sdělit před odevzdáním nabídkové ceny. 
Přiložený výpis prvků je informativní, případná neúplnost a nepřesnosti neovlivní celkovou cenu díla. Nabízející má povinnost upozornit na nepřesnosti výpisu prvků v rámci nabídkového řízení.
Součástí položek uvedených ve výkazu výměr jsou veškeré s nimi spojené práce, které jsou zapotřebí pro provedení kompletní dodávky díla, a to i když nejsou zvlášť  uvedeny ve výkazu výměr. To znamená, že veškeré položky patrné z výkazů, výkresů a technických zpráv je třeba v nabídkové ceně doplnit a ocenit jako kompletně vykonané práce vč. materiálu, nářadí a strojů nutných k práci, i když tyto nejsou ve výkazu výměr vypsány zvlášť.
Pokud uchazeč považuje za vhodné, může uvést případná alternativní řešení, která by podle jeho názoru vedla k úsporám nákladů, času, či ke zvýšení kvality díla. Alternativní návrhy musí být přiloženy k nabídce zásadně jako samostatná příloha s uvedením ceny nebo cenových podmínek.</t>
  </si>
  <si>
    <t>Poznámka</t>
  </si>
  <si>
    <t>kabel KOAX 75 Ohm</t>
  </si>
  <si>
    <t>Domácí audio video telefon</t>
  </si>
  <si>
    <t>VDS City, barevný video kit pro 2 účastníky s videotelefony Loft (Sestava obsahuje celokovový dveřní panel v provedení City Line s barevnou kamerou a 1 dvojitým tlačítkem včetně instalační krabice pod omítku S1, 2x 3.5" TFT color videotelefon LOFT s instalačním konektorem, napájecí zdroj o rozměru 10DIN 18V/ss, 12V/stř)</t>
  </si>
  <si>
    <t>Praha 2; Na Poříčním právu 1 budova Ministerstva práce a sociálních věcí „MPSV– přesun ordinací“</t>
  </si>
  <si>
    <t>19" datový rozvaděč BD/FD1 - úprava, dovybavení</t>
  </si>
  <si>
    <t xml:space="preserve">Patch kabel UTP  2m, CAT6, 2xRJ45 </t>
  </si>
  <si>
    <t xml:space="preserve">Aktivní prvky </t>
  </si>
  <si>
    <t>kabel JYTY 3x1</t>
  </si>
  <si>
    <t xml:space="preserve">lišta hranatá 60x40 HA (3m)  včetně spoj.materiálu </t>
  </si>
  <si>
    <t>Decorum spol s.r.o., Kostelní náměstí 276, 148 00 Praha 4</t>
  </si>
  <si>
    <t>CZ26421259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</si>
</sst>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5" formatCode="#,##0\ &quot;Kč&quot;;\-#,##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_ &quot;Fr.&quot;\ * #,##0_ ;_ &quot;Fr.&quot;\ * \-#,##0_ ;_ &quot;Fr.&quot;\ * &quot;-&quot;_ ;_ @_ "/>
    <numFmt numFmtId="166" formatCode="_ * #,##0_ ;_ * \-#,##0_ ;_ * &quot;-&quot;_ ;_ @_ "/>
    <numFmt numFmtId="167" formatCode="_ &quot;Fr.&quot;\ * #,##0.00_ ;_ &quot;Fr.&quot;\ * \-#,##0.00_ ;_ &quot;Fr.&quot;\ * &quot;-&quot;??_ ;_ @_ "/>
    <numFmt numFmtId="168" formatCode="_ * #,##0.00_ ;_ * \-#,##0.00_ ;_ * &quot;-&quot;??_ ;_ @_ "/>
    <numFmt numFmtId="169" formatCode="0.0%"/>
    <numFmt numFmtId="170" formatCode="&quot;$&quot;#,##0_);[Red]\(&quot;$&quot;#,##0\)"/>
    <numFmt numFmtId="171" formatCode="&quot;$&quot;#,##0.00_);[Red]\(&quot;$&quot;#,##0.00\)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_-&quot;$&quot;* #,##0_-;\-&quot;$&quot;* #,##0_-;_-&quot;$&quot;* &quot;-&quot;_-;_-@_-"/>
    <numFmt numFmtId="175" formatCode="&quot;$&quot;#,##0.00;[Red]\-&quot;$&quot;#,##0.00"/>
    <numFmt numFmtId="176" formatCode="_ &quot;\&quot;* #,##0_ ;_ &quot;\&quot;* \-#,##0_ ;_ &quot;\&quot;* &quot;-&quot;_ ;_ @_ "/>
    <numFmt numFmtId="177" formatCode="_ &quot;\&quot;* #,##0.00_ ;_ &quot;\&quot;* \-#,##0.00_ ;_ &quot;\&quot;* &quot;-&quot;??_ ;_ @_ "/>
    <numFmt numFmtId="178" formatCode="#,##0\ [$Kč-405];\-#,##0\ [$Kč-405]"/>
    <numFmt numFmtId="179" formatCode="#,##0.0_);[Red]\(#,##0.0\)"/>
    <numFmt numFmtId="180" formatCode="#,##0.0_);\(#,##0.0\)"/>
    <numFmt numFmtId="181" formatCode="_(* #,##0.0000_);_(* \(#,##0.0000\);_(* &quot;-&quot;??_);_(@_)"/>
    <numFmt numFmtId="182" formatCode="0.00000&quot;  &quot;"/>
    <numFmt numFmtId="183" formatCode="###0;[Red]\-###0"/>
    <numFmt numFmtId="184" formatCode="_-* #,##0.00\ &quot;$&quot;_-;\-* #,##0.00\ &quot;$&quot;_-;_-* &quot;-&quot;??\ &quot;$&quot;_-;_-@_-"/>
    <numFmt numFmtId="185" formatCode="0.0%;\(0.0%\)"/>
    <numFmt numFmtId="186" formatCode="_ * #,##0.00_)&quot;L&quot;_ ;_ * \(#,##0.00\)&quot;L&quot;_ ;_ * &quot;-&quot;??_)&quot;L&quot;_ ;_ @_ "/>
    <numFmt numFmtId="187" formatCode="d\-mmm\-yy\ \ \ h:mm"/>
    <numFmt numFmtId="188" formatCode="#,##0.000_);\(#,##0.000\)"/>
    <numFmt numFmtId="189" formatCode="mmm\-yy_)"/>
    <numFmt numFmtId="190" formatCode="0.00_)"/>
    <numFmt numFmtId="191" formatCode="_-* #,##0_-;\-* #,##0_-;_-* &quot;-&quot;_-;_-@_-"/>
    <numFmt numFmtId="192" formatCode="0%_);[Red]\(0%\)"/>
    <numFmt numFmtId="193" formatCode="0.0%_);[Red]\(0.0%\)"/>
    <numFmt numFmtId="194" formatCode="mmm\.yy"/>
    <numFmt numFmtId="195" formatCode="0.0%;[Red]\-0.0%"/>
    <numFmt numFmtId="196" formatCode="0.00%;[Red]\-0.00%"/>
    <numFmt numFmtId="197" formatCode="#,##0\ _S_k"/>
    <numFmt numFmtId="198" formatCode="#,##0.00000000;[Red]\-#,##0.00000000"/>
    <numFmt numFmtId="199" formatCode="#,##0.000000000;[Red]\-#,##0.000000000"/>
    <numFmt numFmtId="200" formatCode="###,###,_);[Red]\(###,###,\)"/>
    <numFmt numFmtId="201" formatCode="###,###.0,_);[Red]\(###,###.0,\)"/>
    <numFmt numFmtId="202" formatCode="###0_)"/>
    <numFmt numFmtId="203" formatCode="_-* #,##0.00_-;\-* #,##0.00_-;_-* &quot;-&quot;??_-;_-@_-"/>
  </numFmts>
  <fonts count="107">
    <font>
      <sz val="10"/>
      <name val="Arial CE"/>
      <charset val="238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Times New Roman"/>
      <family val="1"/>
    </font>
    <font>
      <sz val="10"/>
      <name val="Helv"/>
      <charset val="238"/>
    </font>
    <font>
      <sz val="8"/>
      <color indexed="8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8"/>
      <color indexed="8"/>
      <name val=".HelveticaLightTTEE"/>
      <family val="2"/>
      <charset val="2"/>
    </font>
    <font>
      <b/>
      <sz val="9"/>
      <color indexed="39"/>
      <name val="Arial CE"/>
      <family val="2"/>
      <charset val="238"/>
    </font>
    <font>
      <sz val="14"/>
      <name val="Tahoma"/>
      <family val="2"/>
      <charset val="238"/>
    </font>
    <font>
      <b/>
      <sz val="10"/>
      <color indexed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Arial CE"/>
      <family val="2"/>
      <charset val="238"/>
    </font>
    <font>
      <sz val="10"/>
      <name val="Calibri"/>
      <family val="2"/>
    </font>
    <font>
      <b/>
      <sz val="10"/>
      <name val="Calibri"/>
      <family val="2"/>
    </font>
    <font>
      <b/>
      <sz val="11"/>
      <name val="Arial CE"/>
      <family val="2"/>
      <charset val="238"/>
    </font>
    <font>
      <i/>
      <sz val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2"/>
      <name val="Times New Roman"/>
      <family val="1"/>
    </font>
    <font>
      <sz val="11"/>
      <name val="µ¸¿ò"/>
      <family val="3"/>
    </font>
    <font>
      <b/>
      <sz val="10"/>
      <color indexed="9"/>
      <name val="Arial CE"/>
      <family val="2"/>
      <charset val="238"/>
    </font>
    <font>
      <u/>
      <sz val="10"/>
      <color indexed="14"/>
      <name val="MS Sans Serif"/>
      <family val="2"/>
      <charset val="238"/>
    </font>
    <font>
      <b/>
      <sz val="8"/>
      <name val="Arial"/>
      <family val="2"/>
    </font>
    <font>
      <sz val="12"/>
      <name val="Tms Rmn"/>
    </font>
    <font>
      <b/>
      <sz val="11"/>
      <name val="Arial"/>
      <family val="2"/>
      <charset val="238"/>
    </font>
    <font>
      <sz val="12"/>
      <name val="¹ÙÅÁÃ¼"/>
      <family val="1"/>
    </font>
    <font>
      <b/>
      <sz val="10"/>
      <color indexed="8"/>
      <name val="Arial CE"/>
      <family val="2"/>
      <charset val="238"/>
    </font>
    <font>
      <sz val="11"/>
      <name val="Arial CE"/>
      <family val="2"/>
      <charset val="238"/>
    </font>
    <font>
      <sz val="12"/>
      <name val="宋体"/>
      <charset val="134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8"/>
      <name val="Arial"/>
      <family val="2"/>
    </font>
    <font>
      <sz val="7"/>
      <color indexed="16"/>
      <name val="Arial"/>
      <family val="2"/>
    </font>
    <font>
      <b/>
      <sz val="12"/>
      <color indexed="9"/>
      <name val="Tms Rmn"/>
    </font>
    <font>
      <b/>
      <sz val="12"/>
      <name val="Helv"/>
    </font>
    <font>
      <b/>
      <sz val="12"/>
      <name val="Arial"/>
      <family val="2"/>
    </font>
    <font>
      <b/>
      <i/>
      <sz val="10"/>
      <name val="Arial"/>
      <family val="2"/>
      <charset val="238"/>
    </font>
    <font>
      <u/>
      <sz val="6.6"/>
      <color indexed="12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b/>
      <i/>
      <sz val="10"/>
      <color indexed="9"/>
      <name val="Arial CE"/>
      <family val="2"/>
      <charset val="238"/>
    </font>
    <font>
      <sz val="10"/>
      <name val="宋体"/>
      <charset val="134"/>
    </font>
    <font>
      <b/>
      <sz val="11"/>
      <name val="Helv"/>
    </font>
    <font>
      <sz val="10"/>
      <name val="Univers (WN)"/>
      <charset val="238"/>
    </font>
    <font>
      <b/>
      <sz val="12"/>
      <name val="Arial"/>
      <family val="2"/>
      <charset val="238"/>
    </font>
    <font>
      <sz val="7"/>
      <name val="Small Fonts"/>
      <family val="2"/>
      <charset val="238"/>
    </font>
    <font>
      <b/>
      <i/>
      <sz val="16"/>
      <name val="Helv"/>
    </font>
    <font>
      <sz val="11"/>
      <name val="Arial"/>
      <family val="2"/>
      <charset val="238"/>
    </font>
    <font>
      <sz val="10"/>
      <color indexed="8"/>
      <name val="MS Sans Serif"/>
      <family val="2"/>
    </font>
    <font>
      <sz val="7"/>
      <name val="Arial"/>
      <family val="2"/>
    </font>
    <font>
      <sz val="10"/>
      <name val="Univers (E1)"/>
      <charset val="238"/>
    </font>
    <font>
      <b/>
      <i/>
      <sz val="10"/>
      <name val="Arial CE"/>
      <family val="2"/>
      <charset val="238"/>
    </font>
    <font>
      <sz val="8"/>
      <color indexed="18"/>
      <name val="Arial"/>
      <family val="2"/>
      <charset val="238"/>
    </font>
    <font>
      <b/>
      <sz val="10"/>
      <color indexed="9"/>
      <name val="Arial CE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9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u/>
      <sz val="8"/>
      <color indexed="12"/>
      <name val="Arial CE"/>
      <family val="2"/>
      <charset val="238"/>
    </font>
    <font>
      <sz val="12"/>
      <name val="Times New Roman CE"/>
      <charset val="238"/>
    </font>
    <font>
      <sz val="10"/>
      <name val="Arial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i/>
      <sz val="16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18"/>
      <name val="Tahoma"/>
      <family val="2"/>
    </font>
    <font>
      <b/>
      <sz val="16"/>
      <name val="Tahoma"/>
      <family val="2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17"/>
        <bgColor indexed="57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1"/>
        <bgColor indexed="64"/>
      </patternFill>
    </fill>
    <fill>
      <patternFill patternType="gray0625">
        <fgColor indexed="9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gray0625"/>
    </fill>
    <fill>
      <patternFill patternType="solid">
        <fgColor indexed="10"/>
        <bgColor indexed="60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</patternFill>
    </fill>
    <fill>
      <patternFill patternType="solid">
        <fgColor indexed="13"/>
        <bgColor indexed="34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85">
    <xf numFmtId="0" fontId="0" fillId="0" borderId="0"/>
    <xf numFmtId="0" fontId="7" fillId="0" borderId="0"/>
    <xf numFmtId="0" fontId="7" fillId="0" borderId="0"/>
    <xf numFmtId="0" fontId="7" fillId="0" borderId="0"/>
    <xf numFmtId="0" fontId="88" fillId="0" borderId="0"/>
    <xf numFmtId="0" fontId="5" fillId="0" borderId="0"/>
    <xf numFmtId="0" fontId="42" fillId="0" borderId="0"/>
    <xf numFmtId="0" fontId="7" fillId="0" borderId="0"/>
    <xf numFmtId="0" fontId="7" fillId="0" borderId="0"/>
    <xf numFmtId="0" fontId="7" fillId="0" borderId="0"/>
    <xf numFmtId="0" fontId="88" fillId="0" borderId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8" fillId="0" borderId="0" applyFont="0" applyFill="0" applyBorder="0" applyAlignment="0" applyProtection="0"/>
    <xf numFmtId="0" fontId="4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41" fillId="0" borderId="0"/>
    <xf numFmtId="0" fontId="41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41" fillId="0" borderId="0"/>
    <xf numFmtId="0" fontId="5" fillId="0" borderId="0"/>
    <xf numFmtId="0" fontId="41" fillId="0" borderId="0"/>
    <xf numFmtId="0" fontId="5" fillId="0" borderId="0"/>
    <xf numFmtId="0" fontId="41" fillId="0" borderId="0"/>
    <xf numFmtId="0" fontId="41" fillId="0" borderId="0"/>
    <xf numFmtId="0" fontId="5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8" fillId="0" borderId="0"/>
    <xf numFmtId="0" fontId="7" fillId="0" borderId="0"/>
    <xf numFmtId="0" fontId="7" fillId="0" borderId="0"/>
    <xf numFmtId="0" fontId="7" fillId="0" borderId="0"/>
    <xf numFmtId="0" fontId="88" fillId="0" borderId="0"/>
    <xf numFmtId="0" fontId="7" fillId="0" borderId="0"/>
    <xf numFmtId="0" fontId="7" fillId="0" borderId="0"/>
    <xf numFmtId="0" fontId="7" fillId="0" borderId="0"/>
    <xf numFmtId="0" fontId="88" fillId="0" borderId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8" fillId="0" borderId="0" applyFont="0" applyFill="0" applyBorder="0" applyAlignment="0" applyProtection="0"/>
    <xf numFmtId="0" fontId="5" fillId="0" borderId="0"/>
    <xf numFmtId="0" fontId="41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41" fillId="0" borderId="0"/>
    <xf numFmtId="0" fontId="5" fillId="0" borderId="0"/>
    <xf numFmtId="0" fontId="41" fillId="0" borderId="0"/>
    <xf numFmtId="0" fontId="41" fillId="0" borderId="0"/>
    <xf numFmtId="0" fontId="41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40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40" fillId="0" borderId="0" applyProtection="0"/>
    <xf numFmtId="0" fontId="41" fillId="0" borderId="0"/>
    <xf numFmtId="0" fontId="7" fillId="0" borderId="0"/>
    <xf numFmtId="0" fontId="7" fillId="0" borderId="0"/>
    <xf numFmtId="0" fontId="7" fillId="0" borderId="0"/>
    <xf numFmtId="0" fontId="88" fillId="0" borderId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8" fillId="0" borderId="0" applyFont="0" applyFill="0" applyBorder="0" applyAlignment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41" fillId="0" borderId="0"/>
    <xf numFmtId="0" fontId="41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88" fillId="0" borderId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8" fillId="0" borderId="0" applyFont="0" applyFill="0" applyBorder="0" applyAlignment="0" applyProtection="0"/>
    <xf numFmtId="9" fontId="7" fillId="2" borderId="0"/>
    <xf numFmtId="9" fontId="7" fillId="2" borderId="0"/>
    <xf numFmtId="9" fontId="7" fillId="2" borderId="0"/>
    <xf numFmtId="9" fontId="7" fillId="2" borderId="0"/>
    <xf numFmtId="0" fontId="7" fillId="0" borderId="0"/>
    <xf numFmtId="0" fontId="42" fillId="0" borderId="0"/>
    <xf numFmtId="0" fontId="23" fillId="4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3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10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9" borderId="0" applyNumberFormat="0" applyBorder="0" applyAlignment="0" applyProtection="0"/>
    <xf numFmtId="0" fontId="23" fillId="11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1" borderId="0" applyNumberFormat="0" applyBorder="0" applyAlignment="0" applyProtection="0"/>
    <xf numFmtId="0" fontId="23" fillId="18" borderId="0" applyNumberFormat="0" applyBorder="0" applyAlignment="0" applyProtection="0"/>
    <xf numFmtId="0" fontId="23" fillId="5" borderId="0" applyNumberFormat="0" applyBorder="0" applyAlignment="0" applyProtection="0"/>
    <xf numFmtId="0" fontId="23" fillId="18" borderId="0" applyNumberFormat="0" applyBorder="0" applyAlignment="0" applyProtection="0"/>
    <xf numFmtId="0" fontId="23" fillId="5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8" borderId="0" applyNumberFormat="0" applyBorder="0" applyAlignment="0" applyProtection="0"/>
    <xf numFmtId="0" fontId="23" fillId="19" borderId="0" applyNumberFormat="0" applyBorder="0" applyAlignment="0" applyProtection="0"/>
    <xf numFmtId="0" fontId="23" fillId="8" borderId="0" applyNumberFormat="0" applyBorder="0" applyAlignment="0" applyProtection="0"/>
    <xf numFmtId="0" fontId="23" fillId="21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0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6" borderId="0" applyNumberFormat="0" applyBorder="0" applyAlignment="0" applyProtection="0"/>
    <xf numFmtId="0" fontId="23" fillId="18" borderId="0" applyNumberFormat="0" applyBorder="0" applyAlignment="0" applyProtection="0"/>
    <xf numFmtId="0" fontId="23" fillId="5" borderId="0" applyNumberFormat="0" applyBorder="0" applyAlignment="0" applyProtection="0"/>
    <xf numFmtId="0" fontId="23" fillId="18" borderId="0" applyNumberFormat="0" applyBorder="0" applyAlignment="0" applyProtection="0"/>
    <xf numFmtId="0" fontId="23" fillId="5" borderId="0" applyNumberFormat="0" applyBorder="0" applyAlignment="0" applyProtection="0"/>
    <xf numFmtId="0" fontId="23" fillId="15" borderId="0" applyNumberFormat="0" applyBorder="0" applyAlignment="0" applyProtection="0"/>
    <xf numFmtId="0" fontId="23" fillId="24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3" borderId="0" applyNumberFormat="0" applyBorder="0" applyAlignment="0" applyProtection="0"/>
    <xf numFmtId="0" fontId="23" fillId="11" borderId="0" applyNumberFormat="0" applyBorder="0" applyAlignment="0" applyProtection="0"/>
    <xf numFmtId="0" fontId="24" fillId="26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5" borderId="0" applyNumberFormat="0" applyBorder="0" applyAlignment="0" applyProtection="0"/>
    <xf numFmtId="0" fontId="24" fillId="15" borderId="0" applyNumberFormat="0" applyBorder="0" applyAlignment="0" applyProtection="0"/>
    <xf numFmtId="0" fontId="24" fillId="19" borderId="0" applyNumberFormat="0" applyBorder="0" applyAlignment="0" applyProtection="0"/>
    <xf numFmtId="0" fontId="24" fillId="8" borderId="0" applyNumberFormat="0" applyBorder="0" applyAlignment="0" applyProtection="0"/>
    <xf numFmtId="0" fontId="24" fillId="19" borderId="0" applyNumberFormat="0" applyBorder="0" applyAlignment="0" applyProtection="0"/>
    <xf numFmtId="0" fontId="24" fillId="8" borderId="0" applyNumberFormat="0" applyBorder="0" applyAlignment="0" applyProtection="0"/>
    <xf numFmtId="0" fontId="24" fillId="27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9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28" borderId="0" applyNumberFormat="0" applyBorder="0" applyAlignment="0" applyProtection="0"/>
    <xf numFmtId="0" fontId="24" fillId="6" borderId="0" applyNumberFormat="0" applyBorder="0" applyAlignment="0" applyProtection="0"/>
    <xf numFmtId="0" fontId="24" fillId="31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0" borderId="0" applyNumberFormat="0" applyBorder="0" applyAlignment="0" applyProtection="0"/>
    <xf numFmtId="0" fontId="24" fillId="15" borderId="0" applyNumberFormat="0" applyBorder="0" applyAlignment="0" applyProtection="0"/>
    <xf numFmtId="0" fontId="24" fillId="33" borderId="0" applyNumberFormat="0" applyBorder="0" applyAlignment="0" applyProtection="0"/>
    <xf numFmtId="0" fontId="24" fillId="32" borderId="0" applyNumberFormat="0" applyBorder="0" applyAlignment="0" applyProtection="0"/>
    <xf numFmtId="0" fontId="24" fillId="33" borderId="0" applyNumberFormat="0" applyBorder="0" applyAlignment="0" applyProtection="0"/>
    <xf numFmtId="0" fontId="24" fillId="32" borderId="0" applyNumberFormat="0" applyBorder="0" applyAlignment="0" applyProtection="0"/>
    <xf numFmtId="0" fontId="24" fillId="8" borderId="0" applyNumberFormat="0" applyBorder="0" applyAlignment="0" applyProtection="0"/>
    <xf numFmtId="174" fontId="7" fillId="0" borderId="0" applyFont="0" applyFill="0" applyBorder="0" applyAlignment="0" applyProtection="0"/>
    <xf numFmtId="175" fontId="41" fillId="0" borderId="0" applyFont="0" applyFill="0" applyBorder="0" applyAlignment="0" applyProtection="0"/>
    <xf numFmtId="176" fontId="43" fillId="0" borderId="0" applyFont="0" applyFill="0" applyBorder="0" applyAlignment="0" applyProtection="0"/>
    <xf numFmtId="177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78" fontId="44" fillId="34" borderId="1" applyProtection="0">
      <alignment vertical="center"/>
    </xf>
    <xf numFmtId="0" fontId="45" fillId="0" borderId="0" applyNumberFormat="0" applyFill="0" applyBorder="0" applyAlignment="0" applyProtection="0"/>
    <xf numFmtId="49" fontId="46" fillId="0" borderId="2" applyNumberFormat="0" applyFont="0" applyAlignment="0">
      <alignment horizontal="left" vertical="center" wrapText="1"/>
    </xf>
    <xf numFmtId="0" fontId="6" fillId="0" borderId="0" applyNumberFormat="0" applyFill="0" applyBorder="0" applyAlignment="0"/>
    <xf numFmtId="0" fontId="47" fillId="0" borderId="0" applyNumberFormat="0" applyFill="0" applyBorder="0" applyAlignment="0" applyProtection="0"/>
    <xf numFmtId="179" fontId="48" fillId="0" borderId="0" applyNumberFormat="0" applyFill="0" applyBorder="0" applyAlignment="0"/>
    <xf numFmtId="0" fontId="49" fillId="0" borderId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180" fontId="41" fillId="0" borderId="0" applyFill="0" applyBorder="0" applyAlignment="0"/>
    <xf numFmtId="181" fontId="41" fillId="0" borderId="0" applyFill="0" applyBorder="0" applyAlignment="0"/>
    <xf numFmtId="182" fontId="7" fillId="0" borderId="0" applyFill="0" applyBorder="0" applyAlignment="0"/>
    <xf numFmtId="182" fontId="7" fillId="0" borderId="0" applyFill="0" applyBorder="0" applyAlignment="0"/>
    <xf numFmtId="182" fontId="7" fillId="0" borderId="0" applyFill="0" applyBorder="0" applyAlignment="0"/>
    <xf numFmtId="182" fontId="7" fillId="0" borderId="0" applyFill="0" applyBorder="0" applyAlignment="0"/>
    <xf numFmtId="183" fontId="7" fillId="0" borderId="0" applyFill="0" applyBorder="0" applyAlignment="0"/>
    <xf numFmtId="183" fontId="7" fillId="0" borderId="0" applyFill="0" applyBorder="0" applyAlignment="0"/>
    <xf numFmtId="183" fontId="7" fillId="0" borderId="0" applyFill="0" applyBorder="0" applyAlignment="0"/>
    <xf numFmtId="183" fontId="7" fillId="0" borderId="0" applyFill="0" applyBorder="0" applyAlignment="0"/>
    <xf numFmtId="184" fontId="41" fillId="0" borderId="0" applyFill="0" applyBorder="0" applyAlignment="0"/>
    <xf numFmtId="185" fontId="41" fillId="0" borderId="0" applyFill="0" applyBorder="0" applyAlignment="0"/>
    <xf numFmtId="180" fontId="41" fillId="0" borderId="0" applyFill="0" applyBorder="0" applyAlignment="0"/>
    <xf numFmtId="0" fontId="25" fillId="0" borderId="3" applyNumberFormat="0" applyFill="0" applyAlignment="0" applyProtection="0"/>
    <xf numFmtId="0" fontId="25" fillId="0" borderId="4" applyNumberFormat="0" applyFill="0" applyAlignment="0" applyProtection="0"/>
    <xf numFmtId="178" fontId="50" fillId="0" borderId="1" applyProtection="0">
      <alignment horizontal="right" vertical="center"/>
    </xf>
    <xf numFmtId="5" fontId="51" fillId="0" borderId="5" applyNumberFormat="0" applyFont="0" applyAlignment="0" applyProtection="0"/>
    <xf numFmtId="186" fontId="52" fillId="0" borderId="0"/>
    <xf numFmtId="186" fontId="52" fillId="0" borderId="0"/>
    <xf numFmtId="186" fontId="52" fillId="0" borderId="0"/>
    <xf numFmtId="186" fontId="52" fillId="0" borderId="0"/>
    <xf numFmtId="186" fontId="52" fillId="0" borderId="0"/>
    <xf numFmtId="186" fontId="52" fillId="0" borderId="0"/>
    <xf numFmtId="186" fontId="52" fillId="0" borderId="0"/>
    <xf numFmtId="186" fontId="52" fillId="0" borderId="0"/>
    <xf numFmtId="41" fontId="7" fillId="0" borderId="0" applyFont="0" applyFill="0" applyBorder="0" applyAlignment="0" applyProtection="0"/>
    <xf numFmtId="184" fontId="41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2" fontId="7" fillId="0" borderId="0" applyFont="0" applyFill="0" applyBorder="0" applyAlignment="0" applyProtection="0"/>
    <xf numFmtId="180" fontId="41" fillId="0" borderId="0" applyFont="0" applyFill="0" applyBorder="0" applyAlignment="0" applyProtection="0"/>
    <xf numFmtId="173" fontId="7" fillId="0" borderId="0" applyFont="0" applyFill="0" applyBorder="0" applyAlignment="0" applyProtection="0"/>
    <xf numFmtId="3" fontId="54" fillId="0" borderId="0"/>
    <xf numFmtId="43" fontId="18" fillId="0" borderId="0" applyFont="0" applyFill="0" applyBorder="0" applyAlignment="0" applyProtection="0"/>
    <xf numFmtId="15" fontId="53" fillId="0" borderId="0" applyFont="0" applyFill="0" applyBorder="0" applyAlignment="0" applyProtection="0">
      <alignment horizontal="left"/>
    </xf>
    <xf numFmtId="14" fontId="55" fillId="0" borderId="0" applyFill="0" applyBorder="0" applyAlignment="0"/>
    <xf numFmtId="0" fontId="56" fillId="0" borderId="6" applyProtection="0">
      <alignment horizontal="center" vertical="top" wrapText="1"/>
    </xf>
    <xf numFmtId="187" fontId="53" fillId="0" borderId="0" applyFont="0" applyFill="0" applyBorder="0" applyProtection="0">
      <alignment horizontal="left"/>
    </xf>
    <xf numFmtId="180" fontId="57" fillId="0" borderId="0" applyFont="0" applyFill="0" applyBorder="0" applyAlignment="0" applyProtection="0">
      <protection locked="0"/>
    </xf>
    <xf numFmtId="39" fontId="5" fillId="0" borderId="0" applyFont="0" applyFill="0" applyBorder="0" applyAlignment="0" applyProtection="0"/>
    <xf numFmtId="188" fontId="58" fillId="0" borderId="0" applyFont="0" applyFill="0" applyBorder="0" applyAlignment="0"/>
    <xf numFmtId="166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84" fontId="41" fillId="0" borderId="0" applyFill="0" applyBorder="0" applyAlignment="0"/>
    <xf numFmtId="180" fontId="41" fillId="0" borderId="0" applyFill="0" applyBorder="0" applyAlignment="0"/>
    <xf numFmtId="184" fontId="41" fillId="0" borderId="0" applyFill="0" applyBorder="0" applyAlignment="0"/>
    <xf numFmtId="185" fontId="41" fillId="0" borderId="0" applyFill="0" applyBorder="0" applyAlignment="0"/>
    <xf numFmtId="180" fontId="41" fillId="0" borderId="0" applyFill="0" applyBorder="0" applyAlignment="0"/>
    <xf numFmtId="0" fontId="59" fillId="35" borderId="7"/>
    <xf numFmtId="0" fontId="8" fillId="0" borderId="0"/>
    <xf numFmtId="0" fontId="40" fillId="0" borderId="0" applyProtection="0"/>
    <xf numFmtId="38" fontId="59" fillId="36" borderId="0" applyNumberFormat="0" applyBorder="0" applyAlignment="0" applyProtection="0"/>
    <xf numFmtId="0" fontId="60" fillId="0" borderId="0"/>
    <xf numFmtId="4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61" fillId="37" borderId="0"/>
    <xf numFmtId="0" fontId="62" fillId="0" borderId="0">
      <alignment horizontal="left"/>
    </xf>
    <xf numFmtId="0" fontId="63" fillId="0" borderId="8" applyNumberFormat="0" applyAlignment="0" applyProtection="0">
      <alignment horizontal="left" vertical="center"/>
    </xf>
    <xf numFmtId="0" fontId="63" fillId="0" borderId="9">
      <alignment horizontal="left" vertical="center"/>
    </xf>
    <xf numFmtId="0" fontId="64" fillId="0" borderId="10"/>
    <xf numFmtId="0" fontId="9" fillId="0" borderId="0"/>
    <xf numFmtId="0" fontId="9" fillId="0" borderId="0"/>
    <xf numFmtId="0" fontId="89" fillId="0" borderId="0"/>
    <xf numFmtId="0" fontId="65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2" borderId="0" applyNumberFormat="0" applyBorder="0" applyAlignment="0" applyProtection="0"/>
    <xf numFmtId="0" fontId="41" fillId="0" borderId="0"/>
    <xf numFmtId="37" fontId="66" fillId="0" borderId="0" applyFill="0" applyBorder="0" applyAlignment="0">
      <protection locked="0"/>
    </xf>
    <xf numFmtId="169" fontId="66" fillId="0" borderId="11" applyFill="0" applyBorder="0" applyAlignment="0">
      <alignment horizontal="center"/>
      <protection locked="0"/>
    </xf>
    <xf numFmtId="10" fontId="59" fillId="38" borderId="7" applyNumberFormat="0" applyBorder="0" applyAlignment="0" applyProtection="0"/>
    <xf numFmtId="180" fontId="66" fillId="0" borderId="0" applyFill="0" applyBorder="0" applyAlignment="0">
      <protection locked="0"/>
    </xf>
    <xf numFmtId="188" fontId="66" fillId="0" borderId="0" applyFill="0" applyBorder="0" applyAlignment="0" applyProtection="0">
      <protection locked="0"/>
    </xf>
    <xf numFmtId="0" fontId="67" fillId="39" borderId="1" applyAlignment="0">
      <protection locked="0"/>
    </xf>
    <xf numFmtId="0" fontId="48" fillId="0" borderId="0"/>
    <xf numFmtId="0" fontId="27" fillId="41" borderId="12" applyNumberFormat="0" applyAlignment="0" applyProtection="0"/>
    <xf numFmtId="0" fontId="27" fillId="40" borderId="12" applyNumberFormat="0" applyAlignment="0" applyProtection="0"/>
    <xf numFmtId="0" fontId="27" fillId="41" borderId="12" applyNumberFormat="0" applyAlignment="0" applyProtection="0"/>
    <xf numFmtId="0" fontId="27" fillId="40" borderId="12" applyNumberFormat="0" applyAlignment="0" applyProtection="0"/>
    <xf numFmtId="0" fontId="10" fillId="0" borderId="13" applyNumberFormat="0" applyFont="0" applyFill="0" applyAlignment="0" applyProtection="0">
      <alignment horizontal="left"/>
    </xf>
    <xf numFmtId="184" fontId="41" fillId="0" borderId="0" applyFill="0" applyBorder="0" applyAlignment="0"/>
    <xf numFmtId="180" fontId="41" fillId="0" borderId="0" applyFill="0" applyBorder="0" applyAlignment="0"/>
    <xf numFmtId="184" fontId="41" fillId="0" borderId="0" applyFill="0" applyBorder="0" applyAlignment="0"/>
    <xf numFmtId="185" fontId="41" fillId="0" borderId="0" applyFill="0" applyBorder="0" applyAlignment="0"/>
    <xf numFmtId="180" fontId="41" fillId="0" borderId="0" applyFill="0" applyBorder="0" applyAlignment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8" fontId="68" fillId="0" borderId="0" applyFont="0" applyFill="0" applyBorder="0" applyAlignment="0" applyProtection="0"/>
    <xf numFmtId="0" fontId="69" fillId="0" borderId="14"/>
    <xf numFmtId="189" fontId="70" fillId="0" borderId="0" applyFont="0" applyFill="0" applyBorder="0" applyAlignment="0" applyProtection="0"/>
    <xf numFmtId="0" fontId="71" fillId="42" borderId="15"/>
    <xf numFmtId="0" fontId="28" fillId="0" borderId="16" applyNumberFormat="0" applyFill="0" applyAlignment="0" applyProtection="0"/>
    <xf numFmtId="0" fontId="91" fillId="0" borderId="0" applyNumberFormat="0" applyFill="0" applyBorder="0" applyProtection="0">
      <alignment horizontal="center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29" fillId="0" borderId="17" applyNumberFormat="0" applyFill="0" applyAlignment="0" applyProtection="0"/>
    <xf numFmtId="0" fontId="92" fillId="0" borderId="18" applyNumberFormat="0" applyFill="0" applyAlignment="0" applyProtection="0"/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30" fillId="0" borderId="19" applyNumberFormat="0" applyFill="0" applyAlignment="0" applyProtection="0"/>
    <xf numFmtId="0" fontId="93" fillId="0" borderId="20" applyNumberFormat="0" applyFill="0" applyAlignment="0" applyProtection="0"/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3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7" fillId="43" borderId="0">
      <alignment horizontal="center" vertical="center" wrapText="1"/>
    </xf>
    <xf numFmtId="0" fontId="98" fillId="0" borderId="0">
      <alignment horizontal="left" vertical="top" wrapText="1"/>
    </xf>
    <xf numFmtId="0" fontId="3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1" fillId="0" borderId="0" applyNumberFormat="0"/>
    <xf numFmtId="0" fontId="32" fillId="44" borderId="0" applyNumberFormat="0" applyBorder="0" applyAlignment="0" applyProtection="0"/>
    <xf numFmtId="0" fontId="32" fillId="22" borderId="0" applyNumberFormat="0" applyBorder="0" applyAlignment="0" applyProtection="0"/>
    <xf numFmtId="0" fontId="32" fillId="44" borderId="0" applyNumberFormat="0" applyBorder="0" applyAlignment="0" applyProtection="0"/>
    <xf numFmtId="0" fontId="32" fillId="22" borderId="0" applyNumberFormat="0" applyBorder="0" applyAlignment="0" applyProtection="0"/>
    <xf numFmtId="0" fontId="95" fillId="22" borderId="0" applyNumberFormat="0" applyBorder="0" applyAlignment="0" applyProtection="0"/>
    <xf numFmtId="37" fontId="72" fillId="0" borderId="0"/>
    <xf numFmtId="178" fontId="16" fillId="0" borderId="1">
      <alignment vertical="center"/>
      <protection locked="0"/>
    </xf>
    <xf numFmtId="0" fontId="1" fillId="0" borderId="0" applyNumberFormat="0" applyFill="0" applyBorder="0" applyAlignment="0" applyProtection="0"/>
    <xf numFmtId="190" fontId="73" fillId="0" borderId="0"/>
    <xf numFmtId="0" fontId="18" fillId="0" borderId="0" applyNumberFormat="0" applyFill="0" applyBorder="0" applyAlignment="0" applyProtection="0"/>
    <xf numFmtId="179" fontId="74" fillId="0" borderId="0" applyFill="0" applyBorder="0" applyAlignment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99" fillId="0" borderId="0"/>
    <xf numFmtId="0" fontId="99" fillId="0" borderId="0"/>
    <xf numFmtId="0" fontId="40" fillId="0" borderId="0"/>
    <xf numFmtId="0" fontId="18" fillId="0" borderId="0"/>
    <xf numFmtId="0" fontId="87" fillId="0" borderId="0"/>
    <xf numFmtId="0" fontId="5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 applyProtection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75" fillId="0" borderId="0"/>
    <xf numFmtId="0" fontId="76" fillId="0" borderId="0"/>
    <xf numFmtId="178" fontId="44" fillId="39" borderId="1" applyProtection="0">
      <alignment vertical="center" wrapText="1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4" fontId="41" fillId="0" borderId="0" applyFont="0" applyFill="0" applyBorder="0" applyAlignment="0" applyProtection="0"/>
    <xf numFmtId="185" fontId="58" fillId="0" borderId="21" applyFont="0" applyFill="0" applyBorder="0" applyAlignment="0" applyProtection="0">
      <alignment horizontal="right"/>
    </xf>
    <xf numFmtId="192" fontId="53" fillId="0" borderId="0" applyFont="0" applyFill="0" applyBorder="0" applyAlignment="0" applyProtection="0"/>
    <xf numFmtId="193" fontId="53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95" fontId="77" fillId="0" borderId="0" applyFont="0" applyFill="0" applyBorder="0" applyAlignment="0" applyProtection="0"/>
    <xf numFmtId="196" fontId="77" fillId="0" borderId="0" applyFont="0" applyFill="0" applyBorder="0" applyAlignment="0" applyProtection="0"/>
    <xf numFmtId="10" fontId="53" fillId="0" borderId="0" applyFont="0" applyFill="0" applyBorder="0" applyAlignment="0" applyProtection="0"/>
    <xf numFmtId="0" fontId="78" fillId="0" borderId="22"/>
    <xf numFmtId="0" fontId="12" fillId="0" borderId="0"/>
    <xf numFmtId="0" fontId="12" fillId="0" borderId="0"/>
    <xf numFmtId="0" fontId="90" fillId="0" borderId="0"/>
    <xf numFmtId="0" fontId="16" fillId="0" borderId="1">
      <alignment vertical="center" wrapText="1"/>
      <protection locked="0"/>
    </xf>
    <xf numFmtId="0" fontId="79" fillId="0" borderId="0">
      <alignment horizontal="justify" vertical="top" wrapText="1"/>
    </xf>
    <xf numFmtId="0" fontId="17" fillId="0" borderId="1">
      <alignment horizontal="justify" vertical="center" wrapText="1"/>
      <protection locked="0"/>
    </xf>
    <xf numFmtId="0" fontId="40" fillId="45" borderId="23" applyNumberFormat="0" applyAlignment="0" applyProtection="0"/>
    <xf numFmtId="0" fontId="7" fillId="11" borderId="23" applyNumberFormat="0" applyFont="0" applyAlignment="0" applyProtection="0"/>
    <xf numFmtId="0" fontId="18" fillId="11" borderId="23" applyNumberFormat="0" applyFont="0" applyAlignment="0" applyProtection="0"/>
    <xf numFmtId="0" fontId="40" fillId="45" borderId="23" applyNumberFormat="0" applyAlignment="0" applyProtection="0"/>
    <xf numFmtId="0" fontId="18" fillId="11" borderId="23" applyNumberFormat="0" applyFont="0" applyAlignment="0" applyProtection="0"/>
    <xf numFmtId="0" fontId="7" fillId="11" borderId="23" applyNumberFormat="0" applyFont="0" applyAlignment="0" applyProtection="0"/>
    <xf numFmtId="0" fontId="18" fillId="11" borderId="23" applyNumberFormat="0" applyFont="0" applyAlignment="0" applyProtection="0"/>
    <xf numFmtId="0" fontId="59" fillId="36" borderId="7"/>
    <xf numFmtId="184" fontId="41" fillId="0" borderId="0" applyFill="0" applyBorder="0" applyAlignment="0"/>
    <xf numFmtId="180" fontId="41" fillId="0" borderId="0" applyFill="0" applyBorder="0" applyAlignment="0"/>
    <xf numFmtId="184" fontId="41" fillId="0" borderId="0" applyFill="0" applyBorder="0" applyAlignment="0"/>
    <xf numFmtId="185" fontId="41" fillId="0" borderId="0" applyFill="0" applyBorder="0" applyAlignment="0"/>
    <xf numFmtId="180" fontId="41" fillId="0" borderId="0" applyFill="0" applyBorder="0" applyAlignment="0"/>
    <xf numFmtId="0" fontId="33" fillId="0" borderId="24" applyNumberFormat="0" applyFill="0" applyAlignment="0" applyProtection="0"/>
    <xf numFmtId="0" fontId="35" fillId="0" borderId="25" applyNumberFormat="0" applyFill="0" applyAlignment="0" applyProtection="0"/>
    <xf numFmtId="3" fontId="46" fillId="0" borderId="7" applyFill="0">
      <alignment horizontal="right" vertical="center"/>
    </xf>
    <xf numFmtId="0" fontId="46" fillId="0" borderId="7">
      <alignment horizontal="left" vertical="center" wrapText="1"/>
    </xf>
    <xf numFmtId="38" fontId="53" fillId="46" borderId="0" applyNumberFormat="0" applyFont="0" applyBorder="0" applyAlignment="0" applyProtection="0"/>
    <xf numFmtId="0" fontId="13" fillId="0" borderId="0" applyNumberFormat="0"/>
    <xf numFmtId="0" fontId="3" fillId="0" borderId="0"/>
    <xf numFmtId="178" fontId="80" fillId="47" borderId="1" applyProtection="0">
      <alignment vertical="center"/>
    </xf>
    <xf numFmtId="0" fontId="34" fillId="10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9" borderId="0" applyNumberFormat="0" applyBorder="0" applyAlignment="0" applyProtection="0"/>
    <xf numFmtId="0" fontId="34" fillId="15" borderId="0" applyNumberFormat="0" applyBorder="0" applyAlignment="0" applyProtection="0"/>
    <xf numFmtId="0" fontId="4" fillId="0" borderId="0"/>
    <xf numFmtId="0" fontId="7" fillId="0" borderId="0"/>
    <xf numFmtId="0" fontId="3" fillId="48" borderId="0">
      <alignment horizontal="left"/>
    </xf>
    <xf numFmtId="0" fontId="14" fillId="49" borderId="0"/>
    <xf numFmtId="0" fontId="41" fillId="0" borderId="0"/>
    <xf numFmtId="0" fontId="41" fillId="0" borderId="0"/>
    <xf numFmtId="0" fontId="18" fillId="0" borderId="0" applyProtection="0"/>
    <xf numFmtId="0" fontId="69" fillId="0" borderId="0"/>
    <xf numFmtId="38" fontId="81" fillId="0" borderId="0" applyFill="0" applyBorder="0" applyAlignment="0" applyProtection="0"/>
    <xf numFmtId="195" fontId="82" fillId="0" borderId="0" applyFill="0" applyBorder="0" applyAlignment="0" applyProtection="0"/>
    <xf numFmtId="197" fontId="83" fillId="0" borderId="9">
      <alignment vertical="top" wrapText="1"/>
      <protection locked="0"/>
    </xf>
    <xf numFmtId="49" fontId="55" fillId="0" borderId="0" applyFill="0" applyBorder="0" applyAlignment="0"/>
    <xf numFmtId="198" fontId="7" fillId="0" borderId="0" applyFill="0" applyBorder="0" applyAlignment="0"/>
    <xf numFmtId="198" fontId="7" fillId="0" borderId="0" applyFill="0" applyBorder="0" applyAlignment="0"/>
    <xf numFmtId="198" fontId="7" fillId="0" borderId="0" applyFill="0" applyBorder="0" applyAlignment="0"/>
    <xf numFmtId="198" fontId="7" fillId="0" borderId="0" applyFill="0" applyBorder="0" applyAlignment="0"/>
    <xf numFmtId="199" fontId="7" fillId="0" borderId="0" applyFill="0" applyBorder="0" applyAlignment="0"/>
    <xf numFmtId="199" fontId="7" fillId="0" borderId="0" applyFill="0" applyBorder="0" applyAlignment="0"/>
    <xf numFmtId="199" fontId="7" fillId="0" borderId="0" applyFill="0" applyBorder="0" applyAlignment="0"/>
    <xf numFmtId="199" fontId="7" fillId="0" borderId="0" applyFill="0" applyBorder="0" applyAlignment="0"/>
    <xf numFmtId="0" fontId="35" fillId="0" borderId="0" applyNumberFormat="0" applyFill="0" applyBorder="0" applyAlignment="0" applyProtection="0"/>
    <xf numFmtId="200" fontId="53" fillId="0" borderId="0" applyFont="0" applyFill="0" applyBorder="0" applyAlignment="0" applyProtection="0"/>
    <xf numFmtId="201" fontId="53" fillId="0" borderId="0" applyFont="0" applyFill="0" applyBorder="0" applyAlignment="0" applyProtection="0"/>
    <xf numFmtId="18" fontId="57" fillId="0" borderId="0" applyFont="0" applyFill="0" applyBorder="0" applyAlignment="0" applyProtection="0">
      <alignment horizontal="left"/>
    </xf>
    <xf numFmtId="38" fontId="53" fillId="0" borderId="26" applyNumberFormat="0" applyFont="0" applyFill="0" applyAlignment="0" applyProtection="0"/>
    <xf numFmtId="0" fontId="3" fillId="0" borderId="0"/>
    <xf numFmtId="164" fontId="15" fillId="0" borderId="7">
      <alignment horizontal="right" vertical="center"/>
    </xf>
    <xf numFmtId="10" fontId="77" fillId="0" borderId="27" applyNumberFormat="0" applyFont="0" applyFill="0" applyAlignment="0" applyProtection="0"/>
    <xf numFmtId="0" fontId="36" fillId="17" borderId="28" applyNumberFormat="0" applyAlignment="0" applyProtection="0"/>
    <xf numFmtId="0" fontId="36" fillId="14" borderId="28" applyNumberFormat="0" applyAlignment="0" applyProtection="0"/>
    <xf numFmtId="0" fontId="36" fillId="17" borderId="28" applyNumberFormat="0" applyAlignment="0" applyProtection="0"/>
    <xf numFmtId="0" fontId="36" fillId="14" borderId="28" applyNumberFormat="0" applyAlignment="0" applyProtection="0"/>
    <xf numFmtId="0" fontId="36" fillId="22" borderId="28" applyNumberFormat="0" applyAlignment="0" applyProtection="0"/>
    <xf numFmtId="0" fontId="37" fillId="51" borderId="28" applyNumberFormat="0" applyAlignment="0" applyProtection="0"/>
    <xf numFmtId="0" fontId="37" fillId="50" borderId="28" applyNumberFormat="0" applyAlignment="0" applyProtection="0"/>
    <xf numFmtId="0" fontId="37" fillId="51" borderId="28" applyNumberFormat="0" applyAlignment="0" applyProtection="0"/>
    <xf numFmtId="0" fontId="37" fillId="50" borderId="28" applyNumberFormat="0" applyAlignment="0" applyProtection="0"/>
    <xf numFmtId="0" fontId="96" fillId="52" borderId="28" applyNumberFormat="0" applyAlignment="0" applyProtection="0"/>
    <xf numFmtId="178" fontId="84" fillId="53" borderId="1">
      <alignment horizontal="right" vertical="center"/>
      <protection locked="0"/>
    </xf>
    <xf numFmtId="0" fontId="38" fillId="51" borderId="29" applyNumberFormat="0" applyAlignment="0" applyProtection="0"/>
    <xf numFmtId="0" fontId="38" fillId="50" borderId="29" applyNumberFormat="0" applyAlignment="0" applyProtection="0"/>
    <xf numFmtId="0" fontId="38" fillId="51" borderId="29" applyNumberFormat="0" applyAlignment="0" applyProtection="0"/>
    <xf numFmtId="0" fontId="38" fillId="50" borderId="29" applyNumberFormat="0" applyAlignment="0" applyProtection="0"/>
    <xf numFmtId="0" fontId="38" fillId="52" borderId="29" applyNumberFormat="0" applyAlignment="0" applyProtection="0"/>
    <xf numFmtId="0" fontId="39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202" fontId="85" fillId="0" borderId="9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3" fontId="56" fillId="0" borderId="0"/>
    <xf numFmtId="0" fontId="24" fillId="55" borderId="0" applyNumberFormat="0" applyBorder="0" applyAlignment="0" applyProtection="0"/>
    <xf numFmtId="0" fontId="24" fillId="54" borderId="0" applyNumberFormat="0" applyBorder="0" applyAlignment="0" applyProtection="0"/>
    <xf numFmtId="0" fontId="24" fillId="55" borderId="0" applyNumberFormat="0" applyBorder="0" applyAlignment="0" applyProtection="0"/>
    <xf numFmtId="0" fontId="24" fillId="54" borderId="0" applyNumberFormat="0" applyBorder="0" applyAlignment="0" applyProtection="0"/>
    <xf numFmtId="0" fontId="24" fillId="56" borderId="0" applyNumberFormat="0" applyBorder="0" applyAlignment="0" applyProtection="0"/>
    <xf numFmtId="0" fontId="24" fillId="47" borderId="0" applyNumberFormat="0" applyBorder="0" applyAlignment="0" applyProtection="0"/>
    <xf numFmtId="0" fontId="24" fillId="57" borderId="0" applyNumberFormat="0" applyBorder="0" applyAlignment="0" applyProtection="0"/>
    <xf numFmtId="0" fontId="24" fillId="47" borderId="0" applyNumberFormat="0" applyBorder="0" applyAlignment="0" applyProtection="0"/>
    <xf numFmtId="0" fontId="24" fillId="57" borderId="0" applyNumberFormat="0" applyBorder="0" applyAlignment="0" applyProtection="0"/>
    <xf numFmtId="0" fontId="24" fillId="27" borderId="0" applyNumberFormat="0" applyBorder="0" applyAlignment="0" applyProtection="0"/>
    <xf numFmtId="0" fontId="24" fillId="59" borderId="0" applyNumberFormat="0" applyBorder="0" applyAlignment="0" applyProtection="0"/>
    <xf numFmtId="0" fontId="24" fillId="58" borderId="0" applyNumberFormat="0" applyBorder="0" applyAlignment="0" applyProtection="0"/>
    <xf numFmtId="0" fontId="24" fillId="59" borderId="0" applyNumberFormat="0" applyBorder="0" applyAlignment="0" applyProtection="0"/>
    <xf numFmtId="0" fontId="24" fillId="58" borderId="0" applyNumberFormat="0" applyBorder="0" applyAlignment="0" applyProtection="0"/>
    <xf numFmtId="0" fontId="24" fillId="23" borderId="0" applyNumberFormat="0" applyBorder="0" applyAlignment="0" applyProtection="0"/>
    <xf numFmtId="0" fontId="24" fillId="29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28" borderId="0" applyNumberFormat="0" applyBorder="0" applyAlignment="0" applyProtection="0"/>
    <xf numFmtId="0" fontId="24" fillId="60" borderId="0" applyNumberFormat="0" applyBorder="0" applyAlignment="0" applyProtection="0"/>
    <xf numFmtId="0" fontId="24" fillId="31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0" borderId="0" applyNumberFormat="0" applyBorder="0" applyAlignment="0" applyProtection="0"/>
    <xf numFmtId="0" fontId="24" fillId="61" borderId="0" applyNumberFormat="0" applyBorder="0" applyAlignment="0" applyProtection="0"/>
    <xf numFmtId="0" fontId="24" fillId="27" borderId="0" applyNumberFormat="0" applyBorder="0" applyAlignment="0" applyProtection="0"/>
    <xf numFmtId="0" fontId="24" fillId="61" borderId="0" applyNumberFormat="0" applyBorder="0" applyAlignment="0" applyProtection="0"/>
    <xf numFmtId="0" fontId="24" fillId="27" borderId="0" applyNumberFormat="0" applyBorder="0" applyAlignment="0" applyProtection="0"/>
    <xf numFmtId="0" fontId="24" fillId="57" borderId="0" applyNumberFormat="0" applyBorder="0" applyAlignment="0" applyProtection="0"/>
    <xf numFmtId="191" fontId="42" fillId="0" borderId="0" applyFont="0" applyFill="0" applyBorder="0" applyAlignment="0" applyProtection="0"/>
    <xf numFmtId="203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52" fillId="0" borderId="0"/>
    <xf numFmtId="0" fontId="52" fillId="0" borderId="0"/>
  </cellStyleXfs>
  <cellXfs count="138">
    <xf numFmtId="0" fontId="0" fillId="0" borderId="0" xfId="0"/>
    <xf numFmtId="0" fontId="102" fillId="0" borderId="31" xfId="0" applyFont="1" applyFill="1" applyBorder="1"/>
    <xf numFmtId="0" fontId="101" fillId="0" borderId="8" xfId="0" applyFont="1" applyFill="1" applyBorder="1" applyAlignment="1">
      <alignment horizontal="justify" vertical="top"/>
    </xf>
    <xf numFmtId="0" fontId="101" fillId="0" borderId="32" xfId="0" applyFont="1" applyFill="1" applyBorder="1" applyAlignment="1">
      <alignment horizontal="justify" vertical="top"/>
    </xf>
    <xf numFmtId="0" fontId="101" fillId="0" borderId="33" xfId="0" applyFont="1" applyFill="1" applyBorder="1"/>
    <xf numFmtId="0" fontId="102" fillId="0" borderId="34" xfId="0" applyFont="1" applyFill="1" applyBorder="1" applyAlignment="1">
      <alignment vertical="center"/>
    </xf>
    <xf numFmtId="0" fontId="101" fillId="0" borderId="35" xfId="0" applyFont="1" applyFill="1" applyBorder="1"/>
    <xf numFmtId="0" fontId="101" fillId="0" borderId="31" xfId="0" applyFont="1" applyFill="1" applyBorder="1"/>
    <xf numFmtId="0" fontId="101" fillId="0" borderId="0" xfId="0" applyFont="1" applyFill="1" applyBorder="1"/>
    <xf numFmtId="0" fontId="101" fillId="0" borderId="36" xfId="0" applyFont="1" applyFill="1" applyBorder="1"/>
    <xf numFmtId="0" fontId="102" fillId="0" borderId="0" xfId="0" applyFont="1" applyFill="1" applyBorder="1" applyAlignment="1">
      <alignment vertical="center"/>
    </xf>
    <xf numFmtId="4" fontId="101" fillId="0" borderId="0" xfId="0" applyNumberFormat="1" applyFont="1" applyFill="1" applyBorder="1"/>
    <xf numFmtId="4" fontId="101" fillId="0" borderId="36" xfId="0" applyNumberFormat="1" applyFont="1" applyFill="1" applyBorder="1"/>
    <xf numFmtId="0" fontId="103" fillId="0" borderId="0" xfId="0" applyFont="1" applyFill="1" applyBorder="1" applyAlignment="1">
      <alignment vertical="center"/>
    </xf>
    <xf numFmtId="4" fontId="102" fillId="0" borderId="8" xfId="0" applyNumberFormat="1" applyFont="1" applyFill="1" applyBorder="1"/>
    <xf numFmtId="4" fontId="102" fillId="0" borderId="32" xfId="0" applyNumberFormat="1" applyFont="1" applyFill="1" applyBorder="1"/>
    <xf numFmtId="0" fontId="102" fillId="0" borderId="31" xfId="0" applyFont="1" applyFill="1" applyBorder="1" applyAlignment="1">
      <alignment vertical="center"/>
    </xf>
    <xf numFmtId="0" fontId="102" fillId="0" borderId="30" xfId="0" applyFont="1" applyFill="1" applyBorder="1" applyAlignment="1">
      <alignment vertical="center"/>
    </xf>
    <xf numFmtId="0" fontId="104" fillId="0" borderId="0" xfId="0" applyFont="1" applyFill="1" applyBorder="1" applyAlignment="1">
      <alignment wrapText="1"/>
    </xf>
    <xf numFmtId="0" fontId="102" fillId="0" borderId="0" xfId="0" applyFont="1" applyFill="1" applyBorder="1" applyAlignment="1">
      <alignment horizontal="left" wrapText="1"/>
    </xf>
    <xf numFmtId="14" fontId="101" fillId="0" borderId="0" xfId="0" applyNumberFormat="1" applyFont="1" applyFill="1" applyBorder="1" applyAlignment="1">
      <alignment horizontal="left"/>
    </xf>
    <xf numFmtId="0" fontId="102" fillId="0" borderId="0" xfId="0" applyFont="1" applyFill="1" applyBorder="1"/>
    <xf numFmtId="0" fontId="101" fillId="0" borderId="0" xfId="0" applyFont="1" applyFill="1" applyBorder="1" applyAlignment="1">
      <alignment horizontal="left"/>
    </xf>
    <xf numFmtId="0" fontId="101" fillId="0" borderId="0" xfId="0" applyFont="1" applyFill="1"/>
    <xf numFmtId="0" fontId="101" fillId="0" borderId="30" xfId="0" applyFont="1" applyFill="1" applyBorder="1"/>
    <xf numFmtId="0" fontId="101" fillId="0" borderId="8" xfId="0" applyFont="1" applyFill="1" applyBorder="1"/>
    <xf numFmtId="0" fontId="101" fillId="0" borderId="0" xfId="0" applyFont="1" applyFill="1" applyProtection="1"/>
    <xf numFmtId="0" fontId="102" fillId="0" borderId="41" xfId="0" applyFont="1" applyFill="1" applyBorder="1" applyAlignment="1" applyProtection="1">
      <alignment horizontal="left" vertical="center"/>
    </xf>
    <xf numFmtId="0" fontId="102" fillId="0" borderId="42" xfId="0" applyFont="1" applyFill="1" applyBorder="1" applyAlignment="1" applyProtection="1">
      <alignment horizontal="left" vertical="center"/>
    </xf>
    <xf numFmtId="0" fontId="102" fillId="0" borderId="33" xfId="0" applyFont="1" applyFill="1" applyBorder="1" applyAlignment="1" applyProtection="1">
      <alignment horizontal="left" vertical="center"/>
    </xf>
    <xf numFmtId="0" fontId="102" fillId="0" borderId="43" xfId="0" applyFont="1" applyFill="1" applyBorder="1" applyAlignment="1" applyProtection="1">
      <alignment horizontal="left" vertical="center"/>
    </xf>
    <xf numFmtId="0" fontId="102" fillId="0" borderId="44" xfId="0" applyFont="1" applyFill="1" applyBorder="1" applyAlignment="1" applyProtection="1">
      <alignment horizontal="left" vertical="center"/>
    </xf>
    <xf numFmtId="0" fontId="102" fillId="0" borderId="14" xfId="0" applyFont="1" applyFill="1" applyBorder="1" applyAlignment="1" applyProtection="1">
      <alignment horizontal="left" vertical="center"/>
    </xf>
    <xf numFmtId="0" fontId="102" fillId="0" borderId="45" xfId="0" applyFont="1" applyFill="1" applyBorder="1" applyAlignment="1" applyProtection="1">
      <alignment horizontal="left" vertical="center"/>
    </xf>
    <xf numFmtId="0" fontId="102" fillId="0" borderId="46" xfId="0" applyFont="1" applyFill="1" applyBorder="1" applyAlignment="1" applyProtection="1">
      <alignment horizontal="left" vertical="center"/>
    </xf>
    <xf numFmtId="0" fontId="102" fillId="0" borderId="30" xfId="0" applyFont="1" applyFill="1" applyBorder="1" applyAlignment="1" applyProtection="1">
      <alignment horizontal="left" vertical="center"/>
    </xf>
    <xf numFmtId="0" fontId="102" fillId="0" borderId="8" xfId="0" applyFont="1" applyFill="1" applyBorder="1" applyAlignment="1" applyProtection="1">
      <alignment horizontal="left" vertical="center"/>
    </xf>
    <xf numFmtId="0" fontId="102" fillId="0" borderId="8" xfId="0" applyFont="1" applyFill="1" applyBorder="1" applyAlignment="1" applyProtection="1">
      <alignment horizontal="center" vertical="center"/>
    </xf>
    <xf numFmtId="0" fontId="105" fillId="0" borderId="8" xfId="0" applyFont="1" applyFill="1" applyBorder="1" applyAlignment="1" applyProtection="1">
      <alignment horizontal="left" vertical="center"/>
    </xf>
    <xf numFmtId="0" fontId="101" fillId="0" borderId="8" xfId="0" applyFont="1" applyFill="1" applyBorder="1" applyAlignment="1" applyProtection="1">
      <alignment horizontal="left" vertical="center"/>
    </xf>
    <xf numFmtId="0" fontId="101" fillId="0" borderId="32" xfId="0" applyFont="1" applyFill="1" applyBorder="1" applyAlignment="1" applyProtection="1">
      <alignment horizontal="left" vertical="center"/>
    </xf>
    <xf numFmtId="0" fontId="101" fillId="62" borderId="39" xfId="0" applyNumberFormat="1" applyFont="1" applyFill="1" applyBorder="1" applyAlignment="1" applyProtection="1">
      <alignment horizontal="center" vertical="center"/>
    </xf>
    <xf numFmtId="0" fontId="101" fillId="62" borderId="48" xfId="0" applyNumberFormat="1" applyFont="1" applyFill="1" applyBorder="1" applyAlignment="1" applyProtection="1">
      <alignment horizontal="center" vertical="center"/>
    </xf>
    <xf numFmtId="0" fontId="102" fillId="62" borderId="48" xfId="0" applyFont="1" applyFill="1" applyBorder="1" applyAlignment="1" applyProtection="1">
      <alignment horizontal="center" vertical="center"/>
    </xf>
    <xf numFmtId="0" fontId="102" fillId="62" borderId="47" xfId="0" applyFont="1" applyFill="1" applyBorder="1" applyAlignment="1" applyProtection="1">
      <alignment horizontal="left" vertical="center"/>
    </xf>
    <xf numFmtId="0" fontId="101" fillId="62" borderId="47" xfId="0" applyFont="1" applyFill="1" applyBorder="1" applyAlignment="1" applyProtection="1">
      <alignment horizontal="left" vertical="center"/>
    </xf>
    <xf numFmtId="4" fontId="101" fillId="62" borderId="47" xfId="0" applyNumberFormat="1" applyFont="1" applyFill="1" applyBorder="1" applyAlignment="1" applyProtection="1">
      <alignment horizontal="left" vertical="center"/>
    </xf>
    <xf numFmtId="4" fontId="102" fillId="62" borderId="8" xfId="0" applyNumberFormat="1" applyFont="1" applyFill="1" applyBorder="1" applyAlignment="1" applyProtection="1">
      <alignment horizontal="right" vertical="center"/>
    </xf>
    <xf numFmtId="4" fontId="102" fillId="62" borderId="32" xfId="0" applyNumberFormat="1" applyFont="1" applyFill="1" applyBorder="1" applyAlignment="1" applyProtection="1">
      <alignment horizontal="right" vertical="center"/>
    </xf>
    <xf numFmtId="0" fontId="101" fillId="0" borderId="50" xfId="0" applyNumberFormat="1" applyFont="1" applyFill="1" applyBorder="1" applyAlignment="1" applyProtection="1">
      <alignment horizontal="center" vertical="center"/>
    </xf>
    <xf numFmtId="0" fontId="101" fillId="0" borderId="21" xfId="0" applyNumberFormat="1" applyFont="1" applyFill="1" applyBorder="1" applyAlignment="1" applyProtection="1">
      <alignment horizontal="center" vertical="center"/>
    </xf>
    <xf numFmtId="0" fontId="19" fillId="0" borderId="21" xfId="0" applyFont="1" applyFill="1" applyBorder="1" applyAlignment="1" applyProtection="1">
      <alignment horizontal="left" vertical="center" wrapText="1"/>
      <protection hidden="1"/>
    </xf>
    <xf numFmtId="0" fontId="19" fillId="0" borderId="37" xfId="0" quotePrefix="1" applyNumberFormat="1" applyFont="1" applyFill="1" applyBorder="1" applyAlignment="1" applyProtection="1">
      <alignment horizontal="left" vertical="center"/>
    </xf>
    <xf numFmtId="0" fontId="19" fillId="0" borderId="37" xfId="0" applyFont="1" applyFill="1" applyBorder="1" applyAlignment="1" applyProtection="1">
      <alignment horizontal="right" vertical="center"/>
    </xf>
    <xf numFmtId="4" fontId="19" fillId="0" borderId="37" xfId="0" quotePrefix="1" applyNumberFormat="1" applyFont="1" applyFill="1" applyBorder="1" applyAlignment="1" applyProtection="1">
      <alignment horizontal="right" vertical="center"/>
    </xf>
    <xf numFmtId="4" fontId="19" fillId="0" borderId="38" xfId="0" quotePrefix="1" applyNumberFormat="1" applyFont="1" applyFill="1" applyBorder="1" applyAlignment="1" applyProtection="1">
      <alignment horizontal="right" vertical="center"/>
    </xf>
    <xf numFmtId="0" fontId="101" fillId="0" borderId="49" xfId="0" applyNumberFormat="1" applyFont="1" applyFill="1" applyBorder="1" applyAlignment="1" applyProtection="1">
      <alignment horizontal="center" vertical="center"/>
    </xf>
    <xf numFmtId="0" fontId="102" fillId="0" borderId="37" xfId="0" applyFont="1" applyFill="1" applyBorder="1" applyAlignment="1" applyProtection="1">
      <alignment horizontal="left" vertical="center" wrapText="1"/>
      <protection hidden="1"/>
    </xf>
    <xf numFmtId="0" fontId="101" fillId="0" borderId="7" xfId="0" applyNumberFormat="1" applyFont="1" applyFill="1" applyBorder="1" applyAlignment="1" applyProtection="1">
      <alignment horizontal="left" vertical="center"/>
    </xf>
    <xf numFmtId="0" fontId="101" fillId="0" borderId="7" xfId="0" applyFont="1" applyFill="1" applyBorder="1" applyAlignment="1" applyProtection="1">
      <alignment horizontal="right" vertical="center"/>
    </xf>
    <xf numFmtId="0" fontId="19" fillId="0" borderId="7" xfId="0" applyFont="1" applyFill="1" applyBorder="1" applyAlignment="1" applyProtection="1">
      <alignment horizontal="left" wrapText="1"/>
      <protection hidden="1"/>
    </xf>
    <xf numFmtId="0" fontId="19" fillId="0" borderId="7" xfId="0" applyNumberFormat="1" applyFont="1" applyFill="1" applyBorder="1" applyProtection="1"/>
    <xf numFmtId="0" fontId="19" fillId="0" borderId="7" xfId="0" applyFont="1" applyFill="1" applyBorder="1" applyAlignment="1" applyProtection="1">
      <alignment horizontal="right"/>
    </xf>
    <xf numFmtId="0" fontId="20" fillId="0" borderId="7" xfId="0" applyFont="1" applyFill="1" applyBorder="1" applyAlignment="1" applyProtection="1">
      <alignment horizontal="left" wrapText="1"/>
      <protection hidden="1"/>
    </xf>
    <xf numFmtId="0" fontId="19" fillId="0" borderId="7" xfId="0" applyFont="1" applyFill="1" applyBorder="1" applyAlignment="1" applyProtection="1">
      <alignment horizontal="left" vertical="center" wrapText="1"/>
      <protection hidden="1"/>
    </xf>
    <xf numFmtId="0" fontId="19" fillId="0" borderId="7" xfId="0" applyNumberFormat="1" applyFont="1" applyFill="1" applyBorder="1" applyAlignment="1" applyProtection="1">
      <alignment vertical="center"/>
    </xf>
    <xf numFmtId="0" fontId="19" fillId="0" borderId="7" xfId="0" applyFont="1" applyFill="1" applyBorder="1" applyAlignment="1" applyProtection="1">
      <alignment horizontal="right" vertical="center"/>
    </xf>
    <xf numFmtId="0" fontId="102" fillId="0" borderId="37" xfId="0" applyFont="1" applyFill="1" applyBorder="1" applyAlignment="1" applyProtection="1">
      <alignment horizontal="left" vertical="center"/>
    </xf>
    <xf numFmtId="0" fontId="101" fillId="0" borderId="7" xfId="0" quotePrefix="1" applyNumberFormat="1" applyFont="1" applyFill="1" applyBorder="1" applyAlignment="1" applyProtection="1">
      <alignment horizontal="left" vertical="center"/>
    </xf>
    <xf numFmtId="0" fontId="101" fillId="0" borderId="7" xfId="0" applyFont="1" applyFill="1" applyBorder="1" applyAlignment="1" applyProtection="1">
      <alignment horizontal="left" vertical="center" wrapText="1"/>
      <protection hidden="1"/>
    </xf>
    <xf numFmtId="3" fontId="101" fillId="0" borderId="7" xfId="0" applyNumberFormat="1" applyFont="1" applyFill="1" applyBorder="1" applyAlignment="1" applyProtection="1">
      <alignment horizontal="right" vertical="center"/>
    </xf>
    <xf numFmtId="0" fontId="19" fillId="0" borderId="7" xfId="0" applyNumberFormat="1" applyFont="1" applyFill="1" applyBorder="1" applyAlignment="1" applyProtection="1">
      <alignment horizontal="left" vertical="center"/>
    </xf>
    <xf numFmtId="3" fontId="19" fillId="0" borderId="7" xfId="0" applyNumberFormat="1" applyFont="1" applyFill="1" applyBorder="1" applyAlignment="1" applyProtection="1">
      <alignment horizontal="right" vertical="center"/>
    </xf>
    <xf numFmtId="4" fontId="101" fillId="0" borderId="37" xfId="0" quotePrefix="1" applyNumberFormat="1" applyFont="1" applyFill="1" applyBorder="1" applyAlignment="1" applyProtection="1">
      <alignment horizontal="right" vertical="center"/>
    </xf>
    <xf numFmtId="4" fontId="101" fillId="0" borderId="38" xfId="0" quotePrefix="1" applyNumberFormat="1" applyFont="1" applyFill="1" applyBorder="1" applyAlignment="1" applyProtection="1">
      <alignment horizontal="right" vertical="center"/>
    </xf>
    <xf numFmtId="0" fontId="19" fillId="0" borderId="7" xfId="0" applyNumberFormat="1" applyFont="1" applyFill="1" applyBorder="1" applyAlignment="1" applyProtection="1">
      <alignment horizontal="left"/>
    </xf>
    <xf numFmtId="3" fontId="19" fillId="0" borderId="7" xfId="0" applyNumberFormat="1" applyFont="1" applyFill="1" applyBorder="1" applyAlignment="1" applyProtection="1">
      <alignment horizontal="right"/>
    </xf>
    <xf numFmtId="4" fontId="19" fillId="0" borderId="7" xfId="0" quotePrefix="1" applyNumberFormat="1" applyFont="1" applyFill="1" applyBorder="1" applyAlignment="1" applyProtection="1">
      <alignment horizontal="right"/>
    </xf>
    <xf numFmtId="4" fontId="19" fillId="0" borderId="40" xfId="0" quotePrefix="1" applyNumberFormat="1" applyFont="1" applyFill="1" applyBorder="1" applyAlignment="1" applyProtection="1">
      <alignment horizontal="right"/>
    </xf>
    <xf numFmtId="0" fontId="101" fillId="0" borderId="52" xfId="0" applyFont="1" applyFill="1" applyBorder="1" applyAlignment="1" applyProtection="1">
      <alignment horizontal="left" vertical="center" wrapText="1"/>
      <protection hidden="1"/>
    </xf>
    <xf numFmtId="0" fontId="101" fillId="0" borderId="52" xfId="0" applyNumberFormat="1" applyFont="1" applyFill="1" applyBorder="1" applyAlignment="1" applyProtection="1">
      <alignment horizontal="left" vertical="center"/>
    </xf>
    <xf numFmtId="3" fontId="101" fillId="0" borderId="52" xfId="0" applyNumberFormat="1" applyFont="1" applyFill="1" applyBorder="1" applyAlignment="1" applyProtection="1">
      <alignment horizontal="right" vertical="center"/>
    </xf>
    <xf numFmtId="4" fontId="19" fillId="0" borderId="53" xfId="0" quotePrefix="1" applyNumberFormat="1" applyFont="1" applyFill="1" applyBorder="1" applyAlignment="1" applyProtection="1">
      <alignment horizontal="right" vertical="center"/>
    </xf>
    <xf numFmtId="4" fontId="19" fillId="0" borderId="54" xfId="0" quotePrefix="1" applyNumberFormat="1" applyFont="1" applyFill="1" applyBorder="1" applyAlignment="1" applyProtection="1">
      <alignment horizontal="right" vertical="center"/>
    </xf>
    <xf numFmtId="0" fontId="102" fillId="62" borderId="47" xfId="0" applyFont="1" applyFill="1" applyBorder="1" applyAlignment="1" applyProtection="1">
      <alignment horizontal="left" vertical="center" wrapText="1"/>
    </xf>
    <xf numFmtId="0" fontId="101" fillId="62" borderId="47" xfId="0" applyNumberFormat="1" applyFont="1" applyFill="1" applyBorder="1" applyAlignment="1" applyProtection="1">
      <alignment horizontal="left" vertical="center"/>
    </xf>
    <xf numFmtId="4" fontId="101" fillId="62" borderId="47" xfId="0" quotePrefix="1" applyNumberFormat="1" applyFont="1" applyFill="1" applyBorder="1" applyAlignment="1" applyProtection="1">
      <alignment horizontal="left" vertical="center"/>
    </xf>
    <xf numFmtId="0" fontId="101" fillId="0" borderId="37" xfId="0" applyNumberFormat="1" applyFont="1" applyFill="1" applyBorder="1" applyAlignment="1" applyProtection="1">
      <alignment horizontal="center" vertical="center"/>
    </xf>
    <xf numFmtId="0" fontId="19" fillId="0" borderId="49" xfId="0" applyFont="1" applyFill="1" applyBorder="1" applyAlignment="1" applyProtection="1">
      <alignment horizontal="left" vertical="center" wrapText="1"/>
      <protection hidden="1"/>
    </xf>
    <xf numFmtId="4" fontId="19" fillId="0" borderId="7" xfId="0" quotePrefix="1" applyNumberFormat="1" applyFont="1" applyFill="1" applyBorder="1" applyAlignment="1" applyProtection="1">
      <alignment horizontal="right" vertical="center"/>
    </xf>
    <xf numFmtId="4" fontId="19" fillId="0" borderId="40" xfId="0" quotePrefix="1" applyNumberFormat="1" applyFont="1" applyFill="1" applyBorder="1" applyAlignment="1" applyProtection="1">
      <alignment horizontal="right" vertical="center"/>
    </xf>
    <xf numFmtId="1" fontId="19" fillId="0" borderId="7" xfId="0" applyNumberFormat="1" applyFont="1" applyFill="1" applyBorder="1" applyAlignment="1" applyProtection="1">
      <alignment horizontal="left"/>
    </xf>
    <xf numFmtId="4" fontId="19" fillId="0" borderId="7" xfId="0" quotePrefix="1" applyNumberFormat="1" applyFont="1" applyFill="1" applyBorder="1" applyAlignment="1" applyProtection="1">
      <alignment horizontal="left"/>
    </xf>
    <xf numFmtId="4" fontId="19" fillId="0" borderId="40" xfId="0" quotePrefix="1" applyNumberFormat="1" applyFont="1" applyFill="1" applyBorder="1" applyAlignment="1" applyProtection="1">
      <alignment horizontal="left"/>
    </xf>
    <xf numFmtId="1" fontId="19" fillId="0" borderId="7" xfId="0" applyNumberFormat="1" applyFont="1" applyFill="1" applyBorder="1" applyAlignment="1" applyProtection="1">
      <alignment horizontal="right"/>
    </xf>
    <xf numFmtId="0" fontId="19" fillId="0" borderId="7" xfId="0" applyFont="1" applyFill="1" applyBorder="1" applyAlignment="1" applyProtection="1">
      <alignment horizontal="left"/>
    </xf>
    <xf numFmtId="0" fontId="101" fillId="0" borderId="30" xfId="0" applyFont="1" applyFill="1" applyBorder="1" applyProtection="1"/>
    <xf numFmtId="0" fontId="101" fillId="0" borderId="8" xfId="0" applyFont="1" applyFill="1" applyBorder="1" applyProtection="1"/>
    <xf numFmtId="0" fontId="105" fillId="0" borderId="8" xfId="0" applyFont="1" applyFill="1" applyBorder="1" applyProtection="1"/>
    <xf numFmtId="4" fontId="105" fillId="0" borderId="8" xfId="0" applyNumberFormat="1" applyFont="1" applyFill="1" applyBorder="1" applyProtection="1"/>
    <xf numFmtId="4" fontId="19" fillId="63" borderId="37" xfId="0" quotePrefix="1" applyNumberFormat="1" applyFont="1" applyFill="1" applyBorder="1" applyAlignment="1" applyProtection="1">
      <alignment horizontal="right" vertical="center"/>
      <protection locked="0"/>
    </xf>
    <xf numFmtId="0" fontId="102" fillId="0" borderId="34" xfId="0" applyFont="1" applyFill="1" applyBorder="1" applyAlignment="1" applyProtection="1">
      <alignment vertical="center"/>
    </xf>
    <xf numFmtId="0" fontId="101" fillId="0" borderId="33" xfId="0" applyFont="1" applyFill="1" applyBorder="1" applyProtection="1"/>
    <xf numFmtId="0" fontId="101" fillId="0" borderId="35" xfId="0" applyFont="1" applyFill="1" applyBorder="1" applyProtection="1"/>
    <xf numFmtId="0" fontId="102" fillId="0" borderId="31" xfId="0" applyFont="1" applyFill="1" applyBorder="1" applyAlignment="1" applyProtection="1">
      <alignment vertical="center"/>
    </xf>
    <xf numFmtId="0" fontId="102" fillId="0" borderId="0" xfId="0" applyFont="1" applyFill="1" applyBorder="1" applyProtection="1"/>
    <xf numFmtId="0" fontId="101" fillId="0" borderId="0" xfId="0" applyFont="1" applyFill="1" applyBorder="1" applyProtection="1"/>
    <xf numFmtId="0" fontId="101" fillId="0" borderId="36" xfId="0" applyFont="1" applyFill="1" applyBorder="1" applyProtection="1"/>
    <xf numFmtId="0" fontId="102" fillId="0" borderId="0" xfId="0" applyFont="1" applyFill="1" applyBorder="1" applyAlignment="1" applyProtection="1">
      <alignment horizontal="left" wrapText="1"/>
    </xf>
    <xf numFmtId="0" fontId="102" fillId="0" borderId="0" xfId="0" applyFont="1" applyFill="1" applyBorder="1" applyAlignment="1" applyProtection="1">
      <alignment vertical="center"/>
    </xf>
    <xf numFmtId="0" fontId="101" fillId="0" borderId="0" xfId="0" applyFont="1" applyFill="1" applyBorder="1" applyAlignment="1" applyProtection="1">
      <alignment horizontal="left"/>
    </xf>
    <xf numFmtId="0" fontId="22" fillId="0" borderId="0" xfId="0" applyFont="1" applyFill="1" applyBorder="1" applyAlignment="1" applyProtection="1">
      <alignment wrapText="1"/>
    </xf>
    <xf numFmtId="4" fontId="101" fillId="0" borderId="0" xfId="0" applyNumberFormat="1" applyFont="1" applyFill="1" applyBorder="1" applyProtection="1"/>
    <xf numFmtId="9" fontId="101" fillId="0" borderId="0" xfId="0" applyNumberFormat="1" applyFont="1" applyFill="1" applyBorder="1" applyAlignment="1" applyProtection="1">
      <alignment horizontal="center" vertical="center"/>
    </xf>
    <xf numFmtId="0" fontId="101" fillId="0" borderId="0" xfId="0" applyFont="1" applyFill="1" applyBorder="1" applyAlignment="1" applyProtection="1">
      <alignment horizontal="center"/>
    </xf>
    <xf numFmtId="9" fontId="101" fillId="0" borderId="0" xfId="0" applyNumberFormat="1" applyFont="1" applyFill="1" applyBorder="1" applyAlignment="1" applyProtection="1">
      <alignment horizontal="center"/>
    </xf>
    <xf numFmtId="0" fontId="103" fillId="62" borderId="30" xfId="0" applyFont="1" applyFill="1" applyBorder="1" applyAlignment="1" applyProtection="1">
      <alignment vertical="center"/>
    </xf>
    <xf numFmtId="0" fontId="103" fillId="62" borderId="8" xfId="0" applyFont="1" applyFill="1" applyBorder="1" applyProtection="1"/>
    <xf numFmtId="4" fontId="103" fillId="62" borderId="8" xfId="0" applyNumberFormat="1" applyFont="1" applyFill="1" applyBorder="1" applyAlignment="1" applyProtection="1">
      <alignment vertical="center"/>
    </xf>
    <xf numFmtId="4" fontId="21" fillId="62" borderId="8" xfId="0" applyNumberFormat="1" applyFont="1" applyFill="1" applyBorder="1" applyAlignment="1" applyProtection="1">
      <alignment vertical="center"/>
    </xf>
    <xf numFmtId="0" fontId="103" fillId="62" borderId="32" xfId="0" applyFont="1" applyFill="1" applyBorder="1" applyProtection="1"/>
    <xf numFmtId="14" fontId="101" fillId="63" borderId="0" xfId="0" applyNumberFormat="1" applyFont="1" applyFill="1" applyBorder="1" applyAlignment="1" applyProtection="1">
      <alignment horizontal="left"/>
      <protection locked="0"/>
    </xf>
    <xf numFmtId="0" fontId="101" fillId="63" borderId="0" xfId="0" applyFont="1" applyFill="1" applyBorder="1" applyAlignment="1" applyProtection="1">
      <alignment horizontal="left"/>
      <protection locked="0"/>
    </xf>
    <xf numFmtId="0" fontId="101" fillId="63" borderId="0" xfId="0" applyFont="1" applyFill="1" applyBorder="1" applyProtection="1">
      <protection locked="0"/>
    </xf>
    <xf numFmtId="0" fontId="106" fillId="0" borderId="34" xfId="0" applyFont="1" applyFill="1" applyBorder="1" applyAlignment="1" applyProtection="1">
      <alignment horizontal="center"/>
    </xf>
    <xf numFmtId="0" fontId="101" fillId="0" borderId="33" xfId="0" applyFont="1" applyFill="1" applyBorder="1" applyAlignment="1" applyProtection="1">
      <alignment horizontal="center"/>
    </xf>
    <xf numFmtId="0" fontId="101" fillId="0" borderId="35" xfId="0" applyFont="1" applyFill="1" applyBorder="1" applyAlignment="1" applyProtection="1">
      <alignment horizontal="center"/>
    </xf>
    <xf numFmtId="0" fontId="106" fillId="0" borderId="34" xfId="0" applyFont="1" applyFill="1" applyBorder="1" applyAlignment="1">
      <alignment horizontal="center"/>
    </xf>
    <xf numFmtId="0" fontId="101" fillId="0" borderId="33" xfId="0" applyFont="1" applyFill="1" applyBorder="1" applyAlignment="1">
      <alignment horizontal="center"/>
    </xf>
    <xf numFmtId="0" fontId="101" fillId="0" borderId="35" xfId="0" applyFont="1" applyFill="1" applyBorder="1" applyAlignment="1">
      <alignment horizontal="center"/>
    </xf>
    <xf numFmtId="0" fontId="102" fillId="0" borderId="30" xfId="0" applyFont="1" applyFill="1" applyBorder="1" applyAlignment="1" applyProtection="1">
      <alignment horizontal="left" vertical="center"/>
    </xf>
    <xf numFmtId="0" fontId="102" fillId="0" borderId="8" xfId="0" applyFont="1" applyFill="1" applyBorder="1" applyAlignment="1" applyProtection="1">
      <alignment horizontal="left" vertical="center"/>
    </xf>
    <xf numFmtId="0" fontId="102" fillId="0" borderId="32" xfId="0" applyFont="1" applyFill="1" applyBorder="1" applyAlignment="1" applyProtection="1">
      <alignment horizontal="left" vertical="center"/>
    </xf>
    <xf numFmtId="0" fontId="102" fillId="0" borderId="51" xfId="0" applyFont="1" applyFill="1" applyBorder="1" applyAlignment="1" applyProtection="1">
      <alignment horizontal="left" vertical="center"/>
    </xf>
    <xf numFmtId="0" fontId="101" fillId="0" borderId="33" xfId="0" applyFont="1" applyFill="1" applyBorder="1" applyAlignment="1" applyProtection="1">
      <alignment horizontal="left" vertical="center"/>
    </xf>
    <xf numFmtId="0" fontId="101" fillId="0" borderId="35" xfId="0" applyFont="1" applyFill="1" applyBorder="1" applyAlignment="1" applyProtection="1">
      <alignment horizontal="left" vertical="center"/>
    </xf>
    <xf numFmtId="0" fontId="101" fillId="0" borderId="0" xfId="0" applyFont="1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</cellXfs>
  <cellStyles count="585">
    <cellStyle name="_10661-soupis.výkonů" xfId="1"/>
    <cellStyle name="_10661-soupis.výkonů 2" xfId="2"/>
    <cellStyle name="_10661-soupis.výkonů 3" xfId="3"/>
    <cellStyle name="_10661-soupis.výkonů 4" xfId="4"/>
    <cellStyle name="_2004_04_08_komplet" xfId="5"/>
    <cellStyle name="_2006 HiPath 3800 A.Budova Petrof HK1" xfId="6"/>
    <cellStyle name="_222_4-5-R-12-B_ZV" xfId="7"/>
    <cellStyle name="_222_4-5-R-12-B_ZV 2" xfId="8"/>
    <cellStyle name="_222_4-5-R-12-B_ZV 3" xfId="9"/>
    <cellStyle name="_222_4-5-R-12-B_ZV 4" xfId="10"/>
    <cellStyle name="_222_4-5-R-12-B_ZV_1" xfId="11"/>
    <cellStyle name="_222_4-5-R-12-B_ZV_1 2" xfId="12"/>
    <cellStyle name="_222_4-5-R-12-B_ZV_1 3" xfId="13"/>
    <cellStyle name="_222_4-5-R-12-B_ZV_1 4" xfId="14"/>
    <cellStyle name="_ALL" xfId="15"/>
    <cellStyle name="_CCTV" xfId="16"/>
    <cellStyle name="_CCTV_1-SK" xfId="17"/>
    <cellStyle name="_CCTV_2-AP" xfId="18"/>
    <cellStyle name="_CCTV_5-STA" xfId="19"/>
    <cellStyle name="_CCTV_Budova_A-rozpočet-FINAL" xfId="20"/>
    <cellStyle name="_CCTV_EZS" xfId="21"/>
    <cellStyle name="_CCTV_Kabelové žlaby a trubkovody" xfId="22"/>
    <cellStyle name="_CCTV_rozpočet- FINAL-" xfId="23"/>
    <cellStyle name="_CCTV_Rozpočet-final-" xfId="24"/>
    <cellStyle name="_CCTV_ROZPOČET-v rozpracovanosti-all" xfId="25"/>
    <cellStyle name="_CCTV_ROZPOOČET-final" xfId="26"/>
    <cellStyle name="_CCTV_SK" xfId="27"/>
    <cellStyle name="_CCTV_SSK" xfId="28"/>
    <cellStyle name="_CCTV_STA" xfId="29"/>
    <cellStyle name="_CCTV_VDT" xfId="30"/>
    <cellStyle name="_CCTV_VDT_1" xfId="31"/>
    <cellStyle name="_cenová nabídka" xfId="32"/>
    <cellStyle name="_DT" xfId="33"/>
    <cellStyle name="_EBC_vykaz_vymer" xfId="34"/>
    <cellStyle name="_EZS" xfId="35"/>
    <cellStyle name="_Inotex1" xfId="36"/>
    <cellStyle name="_Inotex1c" xfId="37"/>
    <cellStyle name="_Inotex2" xfId="38"/>
    <cellStyle name="_List1" xfId="39"/>
    <cellStyle name="_MESA IIa-SO-03z Slabopr.." xfId="40"/>
    <cellStyle name="_MESA IIa-SO-03z Slabopr.. 2" xfId="41"/>
    <cellStyle name="_MESA IIa-SO-03z Slabopr.. 3" xfId="42"/>
    <cellStyle name="_MESA IIa-SO-03z Slabopr.. 4" xfId="43"/>
    <cellStyle name="_MESA IIa-SO-03z Slabopr.._1" xfId="44"/>
    <cellStyle name="_MESA IIa-SO-03z Slabopr.._1 2" xfId="45"/>
    <cellStyle name="_MESA IIa-SO-03z Slabopr.._1 3" xfId="46"/>
    <cellStyle name="_MESA IIa-SO-03z Slabopr.._1 4" xfId="47"/>
    <cellStyle name="_MESA Vysokov - II. etapa" xfId="48"/>
    <cellStyle name="_MESA Vysokov - II. etapa 2" xfId="49"/>
    <cellStyle name="_MESA Vysokov - II. etapa 3" xfId="50"/>
    <cellStyle name="_MESA Vysokov - II. etapa 4" xfId="51"/>
    <cellStyle name="_MESA-II et-Zpřistavek-ROZPOČET-včSANI uprav1" xfId="52"/>
    <cellStyle name="_MESA-II et-Zpřistavek-ROZPOČET-včSANI uprav1 2" xfId="53"/>
    <cellStyle name="_MESA-II et-Zpřistavek-ROZPOČET-včSANI uprav1 3" xfId="54"/>
    <cellStyle name="_MESA-II et-Zpřistavek-ROZPOČET-včSANI uprav1 4" xfId="55"/>
    <cellStyle name="_MESA-II et-Zpřistavek-ROZPOČET-včSANI uprav1_1" xfId="56"/>
    <cellStyle name="_MESA-II et-Zpřistavek-ROZPOČET-včSANI uprav1_1 2" xfId="57"/>
    <cellStyle name="_MESA-II et-Zpřistavek-ROZPOČET-včSANI uprav1_1 3" xfId="58"/>
    <cellStyle name="_MESA-II et-Zpřistavek-ROZPOČET-včSANI uprav1_1 4" xfId="59"/>
    <cellStyle name="_N020198A" xfId="60"/>
    <cellStyle name="_N02117-ELSYCO SK Socialnu Poistvnu Zilina SK" xfId="61"/>
    <cellStyle name="_N02129-Johnson Controls-EUROPAPIR Bratislava" xfId="62"/>
    <cellStyle name="_N02132-Johnson Controls-UNIPHARMA Bratislava - CCTV, ACCES" xfId="63"/>
    <cellStyle name="_N0214X-ROSS-EUROPAPIR Bratislava" xfId="64"/>
    <cellStyle name="_Np_00110a" xfId="65"/>
    <cellStyle name="_Np_00118a" xfId="66"/>
    <cellStyle name="_Np_00159" xfId="67"/>
    <cellStyle name="_Np_00164a" xfId="68"/>
    <cellStyle name="_NXXXXX-Johnson Controls -vzor cen pro SK, EZS, EPS" xfId="69"/>
    <cellStyle name="_rozpočet" xfId="70"/>
    <cellStyle name="_Rozpočet-FINAL" xfId="71"/>
    <cellStyle name="_Rozpočet-FINAL-" xfId="72"/>
    <cellStyle name="_Rozpočet-FINAL 2" xfId="73"/>
    <cellStyle name="_Rozpočet-FINAL- 2" xfId="74"/>
    <cellStyle name="_Rozpočet-FINAL 3" xfId="75"/>
    <cellStyle name="_Rozpočet-FINAL- 3" xfId="76"/>
    <cellStyle name="_Rozpočet-FINAL 4" xfId="77"/>
    <cellStyle name="_Rozpočet-FINAL- 4" xfId="78"/>
    <cellStyle name="_ROZPOČET-FINAL-ALL" xfId="79"/>
    <cellStyle name="_Rozpočet-IKEM-pro jiné účely" xfId="80"/>
    <cellStyle name="_Rozpočet-IKEM-pro jiné účely 2" xfId="81"/>
    <cellStyle name="_Rozpočet-KABELY-20072010-" xfId="82"/>
    <cellStyle name="_Rozpočet-KABELY-20072010- 2" xfId="83"/>
    <cellStyle name="_SO 01.070 Slaboproudé rozvody 1" xfId="84"/>
    <cellStyle name="_SO 01.070 Slaboproudé rozvody 1 2" xfId="85"/>
    <cellStyle name="_SO 01.070 Slaboproudé rozvody 1 3" xfId="86"/>
    <cellStyle name="_SO 01.070 Slaboproudé rozvody 1 4" xfId="87"/>
    <cellStyle name="_SO04" xfId="88"/>
    <cellStyle name="_STA - A" xfId="89"/>
    <cellStyle name="_Tendr,konvence-soupis.výkonů,07.08.05" xfId="90"/>
    <cellStyle name="_Tendr,konvence-soupis.výkonů,07.08.05 2" xfId="91"/>
    <cellStyle name="_Tendr,konvence-soupis.výkonů,07.08.05 3" xfId="92"/>
    <cellStyle name="_Tendr,konvence-soupis.výkonů,07.08.05 4" xfId="93"/>
    <cellStyle name="_Tendr,konvence-soupis.výkonů,07.08.05_1" xfId="94"/>
    <cellStyle name="_Tendr,konvence-soupis.výkonů,07.08.05_1 2" xfId="95"/>
    <cellStyle name="_Tendr,konvence-soupis.výkonů,07.08.05_1 3" xfId="96"/>
    <cellStyle name="_Tendr,konvence-soupis.výkonů,07.08.05_1 4" xfId="97"/>
    <cellStyle name="_Výkaz výměr PSHZ" xfId="98"/>
    <cellStyle name="_Výkaz výměr PSHZ 2" xfId="99"/>
    <cellStyle name="_Výkaz výměr PSHZ 3" xfId="100"/>
    <cellStyle name="_Výkaz výměr PSHZ 4" xfId="101"/>
    <cellStyle name="_Výkaz výměr SHZ" xfId="102"/>
    <cellStyle name="_Výkaz výměr SHZ 2" xfId="103"/>
    <cellStyle name="_Výkaz výměr SHZ 3" xfId="104"/>
    <cellStyle name="_Výkaz výměr SHZ 4" xfId="105"/>
    <cellStyle name="_Vysokov, Mesa - Západní administrativně provozní přístavba, 25.10.2006 ostrý" xfId="106"/>
    <cellStyle name="_Vzor vyplněného formuláře" xfId="107"/>
    <cellStyle name="_Z_00159A" xfId="108"/>
    <cellStyle name="_Západní křídlo - El. rozpočet" xfId="109"/>
    <cellStyle name="_Západní křídlo - El. rozpočet 2" xfId="110"/>
    <cellStyle name="_Západní křídlo - El. rozpočet 3" xfId="111"/>
    <cellStyle name="_Západní křídlo - El. rozpočet 4" xfId="112"/>
    <cellStyle name="_Západní křídlo - El. rozpočet_1" xfId="113"/>
    <cellStyle name="_Západní křídlo - El. rozpočet_1 2" xfId="114"/>
    <cellStyle name="_Západní křídlo - El. rozpočet_1 3" xfId="115"/>
    <cellStyle name="_Západní křídlo - El. rozpočet_1 4" xfId="116"/>
    <cellStyle name="=C:\WINDOWS\SYSTEM32\COMMAND.COM" xfId="117"/>
    <cellStyle name="=C:\WINDOWS\SYSTEM32\COMMAND.COM 2" xfId="118"/>
    <cellStyle name="=C:\WINDOWS\SYSTEM32\COMMAND.COM 3" xfId="119"/>
    <cellStyle name="=C:\WINDOWS\SYSTEM32\COMMAND.COM 4" xfId="120"/>
    <cellStyle name="•W_laroux" xfId="121"/>
    <cellStyle name="0,0_x000d__x000a_NA_x000d__x000a_" xfId="122"/>
    <cellStyle name="20 % – Zvýraznění1 2" xfId="123"/>
    <cellStyle name="20 % – Zvýraznění1 2 2" xfId="124"/>
    <cellStyle name="20 % – Zvýraznění1 3" xfId="125"/>
    <cellStyle name="20 % – Zvýraznění1 4" xfId="126"/>
    <cellStyle name="20 % – Zvýraznění1 5" xfId="127"/>
    <cellStyle name="20 % – Zvýraznění2 2" xfId="128"/>
    <cellStyle name="20 % – Zvýraznění2 2 2" xfId="129"/>
    <cellStyle name="20 % – Zvýraznění2 3" xfId="130"/>
    <cellStyle name="20 % – Zvýraznění2 4" xfId="131"/>
    <cellStyle name="20 % – Zvýraznění2 5" xfId="132"/>
    <cellStyle name="20 % – Zvýraznění3 2" xfId="133"/>
    <cellStyle name="20 % – Zvýraznění3 2 2" xfId="134"/>
    <cellStyle name="20 % – Zvýraznění3 3" xfId="135"/>
    <cellStyle name="20 % – Zvýraznění3 4" xfId="136"/>
    <cellStyle name="20 % – Zvýraznění3 5" xfId="137"/>
    <cellStyle name="20 % – Zvýraznění4 2" xfId="138"/>
    <cellStyle name="20 % – Zvýraznění4 2 2" xfId="139"/>
    <cellStyle name="20 % – Zvýraznění4 3" xfId="140"/>
    <cellStyle name="20 % – Zvýraznění4 4" xfId="141"/>
    <cellStyle name="20 % – Zvýraznění4 5" xfId="142"/>
    <cellStyle name="20 % – Zvýraznění5 2" xfId="143"/>
    <cellStyle name="20 % – Zvýraznění5 2 2" xfId="144"/>
    <cellStyle name="20 % – Zvýraznění5 3" xfId="145"/>
    <cellStyle name="20 % – Zvýraznění5 4" xfId="146"/>
    <cellStyle name="20 % – Zvýraznění6 2" xfId="147"/>
    <cellStyle name="20 % – Zvýraznění6 2 2" xfId="148"/>
    <cellStyle name="20 % – Zvýraznění6 3" xfId="149"/>
    <cellStyle name="20 % – Zvýraznění6 4" xfId="150"/>
    <cellStyle name="20 % – Zvýraznění6 5" xfId="151"/>
    <cellStyle name="40 % – Zvýraznění1 2" xfId="152"/>
    <cellStyle name="40 % – Zvýraznění1 2 2" xfId="153"/>
    <cellStyle name="40 % – Zvýraznění1 3" xfId="154"/>
    <cellStyle name="40 % – Zvýraznění1 4" xfId="155"/>
    <cellStyle name="40 % – Zvýraznění1 5" xfId="156"/>
    <cellStyle name="40 % – Zvýraznění2 2" xfId="157"/>
    <cellStyle name="40 % – Zvýraznění2 2 2" xfId="158"/>
    <cellStyle name="40 % – Zvýraznění2 3" xfId="159"/>
    <cellStyle name="40 % – Zvýraznění2 4" xfId="160"/>
    <cellStyle name="40 % – Zvýraznění3 2" xfId="161"/>
    <cellStyle name="40 % – Zvýraznění3 2 2" xfId="162"/>
    <cellStyle name="40 % – Zvýraznění3 3" xfId="163"/>
    <cellStyle name="40 % – Zvýraznění3 4" xfId="164"/>
    <cellStyle name="40 % – Zvýraznění3 5" xfId="165"/>
    <cellStyle name="40 % – Zvýraznění4 2" xfId="166"/>
    <cellStyle name="40 % – Zvýraznění4 2 2" xfId="167"/>
    <cellStyle name="40 % – Zvýraznění4 3" xfId="168"/>
    <cellStyle name="40 % – Zvýraznění4 4" xfId="169"/>
    <cellStyle name="40 % – Zvýraznění4 5" xfId="170"/>
    <cellStyle name="40 % – Zvýraznění5 2" xfId="171"/>
    <cellStyle name="40 % – Zvýraznění5 2 2" xfId="172"/>
    <cellStyle name="40 % – Zvýraznění5 3" xfId="173"/>
    <cellStyle name="40 % – Zvýraznění5 4" xfId="174"/>
    <cellStyle name="40 % – Zvýraznění5 5" xfId="175"/>
    <cellStyle name="40 % – Zvýraznění6 2" xfId="176"/>
    <cellStyle name="40 % – Zvýraznění6 2 2" xfId="177"/>
    <cellStyle name="40 % – Zvýraznění6 3" xfId="178"/>
    <cellStyle name="40 % – Zvýraznění6 4" xfId="179"/>
    <cellStyle name="40 % – Zvýraznění6 5" xfId="180"/>
    <cellStyle name="60 % – Zvýraznění1 2" xfId="181"/>
    <cellStyle name="60 % – Zvýraznění1 2 2" xfId="182"/>
    <cellStyle name="60 % – Zvýraznění1 3" xfId="183"/>
    <cellStyle name="60 % – Zvýraznění1 4" xfId="184"/>
    <cellStyle name="60 % – Zvýraznění1 5" xfId="185"/>
    <cellStyle name="60 % – Zvýraznění2 2" xfId="186"/>
    <cellStyle name="60 % – Zvýraznění2 2 2" xfId="187"/>
    <cellStyle name="60 % – Zvýraznění2 3" xfId="188"/>
    <cellStyle name="60 % – Zvýraznění2 4" xfId="189"/>
    <cellStyle name="60 % – Zvýraznění2 5" xfId="190"/>
    <cellStyle name="60 % – Zvýraznění3 2" xfId="191"/>
    <cellStyle name="60 % – Zvýraznění3 2 2" xfId="192"/>
    <cellStyle name="60 % – Zvýraznění3 3" xfId="193"/>
    <cellStyle name="60 % – Zvýraznění3 4" xfId="194"/>
    <cellStyle name="60 % – Zvýraznění3 5" xfId="195"/>
    <cellStyle name="60 % – Zvýraznění4 2" xfId="196"/>
    <cellStyle name="60 % – Zvýraznění4 2 2" xfId="197"/>
    <cellStyle name="60 % – Zvýraznění4 3" xfId="198"/>
    <cellStyle name="60 % – Zvýraznění4 4" xfId="199"/>
    <cellStyle name="60 % – Zvýraznění4 5" xfId="200"/>
    <cellStyle name="60 % – Zvýraznění5 2" xfId="201"/>
    <cellStyle name="60 % – Zvýraznění5 2 2" xfId="202"/>
    <cellStyle name="60 % – Zvýraznění5 3" xfId="203"/>
    <cellStyle name="60 % – Zvýraznění5 4" xfId="204"/>
    <cellStyle name="60 % – Zvýraznění5 5" xfId="205"/>
    <cellStyle name="60 % – Zvýraznění6 2" xfId="206"/>
    <cellStyle name="60 % – Zvýraznění6 2 2" xfId="207"/>
    <cellStyle name="60 % – Zvýraznění6 3" xfId="208"/>
    <cellStyle name="60 % – Zvýraznění6 4" xfId="209"/>
    <cellStyle name="60 % – Zvýraznění6 5" xfId="210"/>
    <cellStyle name="Äåíåæíûé [0]_PERSONAL" xfId="211"/>
    <cellStyle name="Äåíåæíûé_PERSONAL" xfId="212"/>
    <cellStyle name="ÅëÈ­ [0]_laroux" xfId="213"/>
    <cellStyle name="ÅëÈ­_laroux" xfId="214"/>
    <cellStyle name="ÄÞ¸¶ [0]_laroux" xfId="215"/>
    <cellStyle name="ÄÞ¸¶_laroux" xfId="216"/>
    <cellStyle name="balicek" xfId="217"/>
    <cellStyle name="Besuchter Hyperlink" xfId="218"/>
    <cellStyle name="blok_cen" xfId="219"/>
    <cellStyle name="blokcen" xfId="220"/>
    <cellStyle name="Body" xfId="221"/>
    <cellStyle name="Bold 11" xfId="222"/>
    <cellStyle name="Ç¥ÁØ_ÀÎÀç°³¹ß¿ø" xfId="223"/>
    <cellStyle name="Calc Currency (0)" xfId="224"/>
    <cellStyle name="Calc Currency (0) 2" xfId="225"/>
    <cellStyle name="Calc Currency (0) 3" xfId="226"/>
    <cellStyle name="Calc Currency (0) 4" xfId="227"/>
    <cellStyle name="Calc Currency (2)" xfId="228"/>
    <cellStyle name="Calc Percent (0)" xfId="229"/>
    <cellStyle name="Calc Percent (1)" xfId="230"/>
    <cellStyle name="Calc Percent (1) 2" xfId="231"/>
    <cellStyle name="Calc Percent (1) 3" xfId="232"/>
    <cellStyle name="Calc Percent (1) 4" xfId="233"/>
    <cellStyle name="Calc Percent (2)" xfId="234"/>
    <cellStyle name="Calc Percent (2) 2" xfId="235"/>
    <cellStyle name="Calc Percent (2) 3" xfId="236"/>
    <cellStyle name="Calc Percent (2) 4" xfId="237"/>
    <cellStyle name="Calc Units (0)" xfId="238"/>
    <cellStyle name="Calc Units (1)" xfId="239"/>
    <cellStyle name="Calc Units (2)" xfId="240"/>
    <cellStyle name="Celkem 2" xfId="241"/>
    <cellStyle name="Celkem 3" xfId="242"/>
    <cellStyle name="cena" xfId="243"/>
    <cellStyle name="ceník" xfId="244"/>
    <cellStyle name="Comma  - Style1" xfId="245"/>
    <cellStyle name="Comma  - Style2" xfId="246"/>
    <cellStyle name="Comma  - Style3" xfId="247"/>
    <cellStyle name="Comma  - Style4" xfId="248"/>
    <cellStyle name="Comma  - Style5" xfId="249"/>
    <cellStyle name="Comma  - Style6" xfId="250"/>
    <cellStyle name="Comma  - Style7" xfId="251"/>
    <cellStyle name="Comma  - Style8" xfId="252"/>
    <cellStyle name="Comma [0]_1995" xfId="253"/>
    <cellStyle name="Comma [00]" xfId="254"/>
    <cellStyle name="Comma_1995" xfId="255"/>
    <cellStyle name="Currency (0)" xfId="256"/>
    <cellStyle name="Currency (2)" xfId="257"/>
    <cellStyle name="Currency [0]_1995" xfId="258"/>
    <cellStyle name="Currency [00]" xfId="259"/>
    <cellStyle name="Currency_1995" xfId="260"/>
    <cellStyle name="Currency0" xfId="261"/>
    <cellStyle name="Čárka 2" xfId="262"/>
    <cellStyle name="Date" xfId="263"/>
    <cellStyle name="Date Short" xfId="264"/>
    <cellStyle name="daten" xfId="265"/>
    <cellStyle name="Date-Time" xfId="266"/>
    <cellStyle name="Decimal 1" xfId="267"/>
    <cellStyle name="Decimal 2" xfId="268"/>
    <cellStyle name="Decimal 3" xfId="269"/>
    <cellStyle name="Dezimal [0]_Tabelle1" xfId="270"/>
    <cellStyle name="Dezimal_Tabelle1" xfId="271"/>
    <cellStyle name="Enter Currency (0)" xfId="272"/>
    <cellStyle name="Enter Currency (2)" xfId="273"/>
    <cellStyle name="Enter Units (0)" xfId="274"/>
    <cellStyle name="Enter Units (1)" xfId="275"/>
    <cellStyle name="Enter Units (2)" xfId="276"/>
    <cellStyle name="entry box" xfId="277"/>
    <cellStyle name="Firma" xfId="278"/>
    <cellStyle name="fnRegressQ" xfId="279"/>
    <cellStyle name="Grey" xfId="280"/>
    <cellStyle name="GroupHead" xfId="281"/>
    <cellStyle name="Halere" xfId="282"/>
    <cellStyle name="Halere 2" xfId="283"/>
    <cellStyle name="Halere 3" xfId="284"/>
    <cellStyle name="Halere 4" xfId="285"/>
    <cellStyle name="Head 1" xfId="286"/>
    <cellStyle name="HEADER" xfId="287"/>
    <cellStyle name="Header1" xfId="288"/>
    <cellStyle name="Header2" xfId="289"/>
    <cellStyle name="Hlavička" xfId="290"/>
    <cellStyle name="Hlavní nadpis" xfId="291"/>
    <cellStyle name="Hlavní nadpis 2" xfId="292"/>
    <cellStyle name="Hlavní nadpis 3" xfId="293"/>
    <cellStyle name="Hypertextový odkaz 2" xfId="294"/>
    <cellStyle name="Hypertextový odkaz 3" xfId="295"/>
    <cellStyle name="Hypertextový odkaz 4" xfId="296"/>
    <cellStyle name="Hypertextový odkaz 5" xfId="297"/>
    <cellStyle name="Chybně 2" xfId="298"/>
    <cellStyle name="Chybně 2 2" xfId="299"/>
    <cellStyle name="Chybně 3" xfId="300"/>
    <cellStyle name="Chybně 4" xfId="301"/>
    <cellStyle name="Chybně 5" xfId="302"/>
    <cellStyle name="Îáû÷íûé_PERSONAL" xfId="303"/>
    <cellStyle name="Input" xfId="304"/>
    <cellStyle name="Input %" xfId="305"/>
    <cellStyle name="Input [yellow]" xfId="306"/>
    <cellStyle name="Input 1" xfId="307"/>
    <cellStyle name="Input 3" xfId="308"/>
    <cellStyle name="KAPITOLA" xfId="309"/>
    <cellStyle name="Kategorie" xfId="310"/>
    <cellStyle name="Kontrolní buňka 2" xfId="311"/>
    <cellStyle name="Kontrolní buňka 2 2" xfId="312"/>
    <cellStyle name="Kontrolní buňka 3" xfId="313"/>
    <cellStyle name="Kontrolní buňka 4" xfId="314"/>
    <cellStyle name="lehký dolní okraj" xfId="315"/>
    <cellStyle name="Link Currency (0)" xfId="316"/>
    <cellStyle name="Link Currency (2)" xfId="317"/>
    <cellStyle name="Link Units (0)" xfId="318"/>
    <cellStyle name="Link Units (1)" xfId="319"/>
    <cellStyle name="Link Units (2)" xfId="320"/>
    <cellStyle name="měny 2" xfId="321"/>
    <cellStyle name="měny 2 2" xfId="322"/>
    <cellStyle name="měny 2 3" xfId="323"/>
    <cellStyle name="měny 2 4" xfId="324"/>
    <cellStyle name="Millares_Proyecto MINFAR 20020516" xfId="325"/>
    <cellStyle name="Model" xfId="326"/>
    <cellStyle name="Month" xfId="327"/>
    <cellStyle name="Nadpis" xfId="328"/>
    <cellStyle name="Nadpis 1 2" xfId="329"/>
    <cellStyle name="Nadpis 1 3" xfId="330"/>
    <cellStyle name="nadpis 10" xfId="331"/>
    <cellStyle name="nadpis 11" xfId="332"/>
    <cellStyle name="nadpis 12" xfId="333"/>
    <cellStyle name="nadpis 13" xfId="334"/>
    <cellStyle name="nadpis 14" xfId="335"/>
    <cellStyle name="nadpis 15" xfId="336"/>
    <cellStyle name="nadpis 16" xfId="337"/>
    <cellStyle name="nadpis 17" xfId="338"/>
    <cellStyle name="nadpis 18" xfId="339"/>
    <cellStyle name="nadpis 19" xfId="340"/>
    <cellStyle name="Nadpis 2 2" xfId="341"/>
    <cellStyle name="Nadpis 2 3" xfId="342"/>
    <cellStyle name="nadpis 20" xfId="343"/>
    <cellStyle name="nadpis 21" xfId="344"/>
    <cellStyle name="nadpis 22" xfId="345"/>
    <cellStyle name="nadpis 23" xfId="346"/>
    <cellStyle name="nadpis 24" xfId="347"/>
    <cellStyle name="nadpis 25" xfId="348"/>
    <cellStyle name="nadpis 26" xfId="349"/>
    <cellStyle name="nadpis 27" xfId="350"/>
    <cellStyle name="nadpis 28" xfId="351"/>
    <cellStyle name="nadpis 29" xfId="352"/>
    <cellStyle name="Nadpis 3 2" xfId="353"/>
    <cellStyle name="Nadpis 3 3" xfId="354"/>
    <cellStyle name="nadpis 30" xfId="355"/>
    <cellStyle name="nadpis 31" xfId="356"/>
    <cellStyle name="nadpis 32" xfId="357"/>
    <cellStyle name="nadpis 33" xfId="358"/>
    <cellStyle name="Nadpis 4 2" xfId="359"/>
    <cellStyle name="Nadpis 4 3" xfId="360"/>
    <cellStyle name="nadpis 5" xfId="361"/>
    <cellStyle name="nadpis 6" xfId="362"/>
    <cellStyle name="nadpis 7" xfId="363"/>
    <cellStyle name="nadpis 8" xfId="364"/>
    <cellStyle name="nadpis 9" xfId="365"/>
    <cellStyle name="nadpis1" xfId="366"/>
    <cellStyle name="Název 2" xfId="367"/>
    <cellStyle name="Název 3" xfId="368"/>
    <cellStyle name="nazev_skup" xfId="369"/>
    <cellStyle name="Neutrální 2" xfId="370"/>
    <cellStyle name="Neutrální 2 2" xfId="371"/>
    <cellStyle name="Neutrální 3" xfId="372"/>
    <cellStyle name="Neutrální 4" xfId="373"/>
    <cellStyle name="Neutrální 5" xfId="374"/>
    <cellStyle name="no dec" xfId="375"/>
    <cellStyle name="nor.cena" xfId="376"/>
    <cellStyle name="normal" xfId="377"/>
    <cellStyle name="Normal - Style1" xfId="378"/>
    <cellStyle name="normal 10" xfId="379"/>
    <cellStyle name="Normal 11" xfId="380"/>
    <cellStyle name="normal 12" xfId="381"/>
    <cellStyle name="normal 13" xfId="382"/>
    <cellStyle name="normal 14" xfId="383"/>
    <cellStyle name="normal 15" xfId="384"/>
    <cellStyle name="normal 16" xfId="385"/>
    <cellStyle name="normal 17" xfId="386"/>
    <cellStyle name="normal 18" xfId="387"/>
    <cellStyle name="normal 19" xfId="388"/>
    <cellStyle name="normal 2" xfId="389"/>
    <cellStyle name="normal 20" xfId="390"/>
    <cellStyle name="normal 21" xfId="391"/>
    <cellStyle name="normal 22" xfId="392"/>
    <cellStyle name="normal 23" xfId="393"/>
    <cellStyle name="normal 24" xfId="394"/>
    <cellStyle name="normal 25" xfId="395"/>
    <cellStyle name="normal 26" xfId="396"/>
    <cellStyle name="normal 27" xfId="397"/>
    <cellStyle name="normal 28" xfId="398"/>
    <cellStyle name="normal 29" xfId="399"/>
    <cellStyle name="normal 3" xfId="400"/>
    <cellStyle name="normal 30" xfId="401"/>
    <cellStyle name="normal 31" xfId="402"/>
    <cellStyle name="normal 32" xfId="403"/>
    <cellStyle name="normal 33" xfId="404"/>
    <cellStyle name="normal 34" xfId="405"/>
    <cellStyle name="normal 35" xfId="406"/>
    <cellStyle name="normal 4" xfId="407"/>
    <cellStyle name="normal 5" xfId="408"/>
    <cellStyle name="normal 6" xfId="409"/>
    <cellStyle name="normal 7" xfId="410"/>
    <cellStyle name="normal 8" xfId="411"/>
    <cellStyle name="normal 9" xfId="412"/>
    <cellStyle name="Normal__VZOR" xfId="413"/>
    <cellStyle name="Normální" xfId="0" builtinId="0"/>
    <cellStyle name="Normální 10" xfId="414"/>
    <cellStyle name="Normální 10 2" xfId="415"/>
    <cellStyle name="Normální 11" xfId="416"/>
    <cellStyle name="Normální 12" xfId="417"/>
    <cellStyle name="Normální 13" xfId="418"/>
    <cellStyle name="normální 2" xfId="419"/>
    <cellStyle name="normální 2 2" xfId="420"/>
    <cellStyle name="normální 2 2 2" xfId="421"/>
    <cellStyle name="normální 2 2 3" xfId="422"/>
    <cellStyle name="normální 2 2 4" xfId="423"/>
    <cellStyle name="normální 2 3" xfId="424"/>
    <cellStyle name="Normální 3" xfId="425"/>
    <cellStyle name="Normální 3 2" xfId="426"/>
    <cellStyle name="Normální 4" xfId="427"/>
    <cellStyle name="Normální 4 2" xfId="428"/>
    <cellStyle name="Normální 5" xfId="429"/>
    <cellStyle name="Normální 5 2" xfId="430"/>
    <cellStyle name="Normální 6" xfId="431"/>
    <cellStyle name="Normální 6 2" xfId="432"/>
    <cellStyle name="Normální 7" xfId="433"/>
    <cellStyle name="Normální 7 2" xfId="434"/>
    <cellStyle name="Normální 8" xfId="435"/>
    <cellStyle name="Normální 8 2" xfId="436"/>
    <cellStyle name="Normální 9" xfId="437"/>
    <cellStyle name="Normální 9 2" xfId="438"/>
    <cellStyle name="Normalny_Arkusz1" xfId="439"/>
    <cellStyle name="NormalText" xfId="440"/>
    <cellStyle name="novinka" xfId="441"/>
    <cellStyle name="Œ…‹æØ‚è [0.00]_laroux" xfId="442"/>
    <cellStyle name="Œ…‹æØ‚è_laroux" xfId="443"/>
    <cellStyle name="Ôèíàíñîâûé [0]_PERSONAL" xfId="444"/>
    <cellStyle name="Ôèíàíñîâûé_PERSONAL" xfId="445"/>
    <cellStyle name="Percent ()" xfId="446"/>
    <cellStyle name="Percent (0)" xfId="447"/>
    <cellStyle name="Percent (1)" xfId="448"/>
    <cellStyle name="Percent [0]" xfId="449"/>
    <cellStyle name="Percent [0] 2" xfId="450"/>
    <cellStyle name="Percent [0] 3" xfId="451"/>
    <cellStyle name="Percent [0] 4" xfId="452"/>
    <cellStyle name="Percent [00]" xfId="453"/>
    <cellStyle name="Percent [00] 2" xfId="454"/>
    <cellStyle name="Percent [00] 3" xfId="455"/>
    <cellStyle name="Percent [00] 4" xfId="456"/>
    <cellStyle name="Percent [2]" xfId="457"/>
    <cellStyle name="Percent [2] 2" xfId="458"/>
    <cellStyle name="Percent [2] 3" xfId="459"/>
    <cellStyle name="Percent [2] 4" xfId="460"/>
    <cellStyle name="Percent 1" xfId="461"/>
    <cellStyle name="Percent 2" xfId="462"/>
    <cellStyle name="Percent_Account Detail" xfId="463"/>
    <cellStyle name="podkapitola" xfId="464"/>
    <cellStyle name="Podnadpis" xfId="465"/>
    <cellStyle name="Podnadpis 2" xfId="466"/>
    <cellStyle name="Podnadpis 3" xfId="467"/>
    <cellStyle name="polozka" xfId="468"/>
    <cellStyle name="Popis" xfId="469"/>
    <cellStyle name="popis polozky" xfId="470"/>
    <cellStyle name="Poznámka 2" xfId="471"/>
    <cellStyle name="Poznámka 2 2" xfId="472"/>
    <cellStyle name="Poznámka 2 3" xfId="473"/>
    <cellStyle name="Poznámka 3" xfId="474"/>
    <cellStyle name="Poznámka 3 2" xfId="475"/>
    <cellStyle name="Poznámka 4" xfId="476"/>
    <cellStyle name="Poznámka 5" xfId="477"/>
    <cellStyle name="Prefilled" xfId="478"/>
    <cellStyle name="PrePop Currency (0)" xfId="479"/>
    <cellStyle name="PrePop Currency (2)" xfId="480"/>
    <cellStyle name="PrePop Units (0)" xfId="481"/>
    <cellStyle name="PrePop Units (1)" xfId="482"/>
    <cellStyle name="PrePop Units (2)" xfId="483"/>
    <cellStyle name="Propojená buňka 2" xfId="484"/>
    <cellStyle name="Propojená buňka 3" xfId="485"/>
    <cellStyle name="R_price" xfId="486"/>
    <cellStyle name="R_type" xfId="487"/>
    <cellStyle name="Shaded" xfId="488"/>
    <cellStyle name="SKP" xfId="489"/>
    <cellStyle name="Skupina" xfId="490"/>
    <cellStyle name="snizeni" xfId="491"/>
    <cellStyle name="Správně 2" xfId="492"/>
    <cellStyle name="Správně 2 2" xfId="493"/>
    <cellStyle name="Správně 3" xfId="494"/>
    <cellStyle name="Správně 4" xfId="495"/>
    <cellStyle name="Správně 5" xfId="496"/>
    <cellStyle name="Standaard_Blad1_3" xfId="497"/>
    <cellStyle name="Standard_Tabelle1" xfId="498"/>
    <cellStyle name="Stín+tučně" xfId="499"/>
    <cellStyle name="Stín+tučně+velké písmo" xfId="500"/>
    <cellStyle name="Styl 1" xfId="501"/>
    <cellStyle name="Styl 1 2" xfId="502"/>
    <cellStyle name="Styl 1 3" xfId="503"/>
    <cellStyle name="subhead" xfId="504"/>
    <cellStyle name="Sum" xfId="505"/>
    <cellStyle name="Sum %of HV" xfId="506"/>
    <cellStyle name="tabulka cenník" xfId="507"/>
    <cellStyle name="Text Indent A" xfId="508"/>
    <cellStyle name="Text Indent B" xfId="509"/>
    <cellStyle name="Text Indent B 2" xfId="510"/>
    <cellStyle name="Text Indent B 3" xfId="511"/>
    <cellStyle name="Text Indent B 4" xfId="512"/>
    <cellStyle name="Text Indent C" xfId="513"/>
    <cellStyle name="Text Indent C 2" xfId="514"/>
    <cellStyle name="Text Indent C 3" xfId="515"/>
    <cellStyle name="Text Indent C 4" xfId="516"/>
    <cellStyle name="Text upozornění 2" xfId="517"/>
    <cellStyle name="Thousands (0)" xfId="518"/>
    <cellStyle name="Thousands (1)" xfId="519"/>
    <cellStyle name="time" xfId="520"/>
    <cellStyle name="Total" xfId="521"/>
    <cellStyle name="Tučně" xfId="522"/>
    <cellStyle name="TYP ŘÁDKU_4(sloupceJ-L)" xfId="523"/>
    <cellStyle name="Underline 2" xfId="524"/>
    <cellStyle name="Vstup 2" xfId="525"/>
    <cellStyle name="Vstup 2 2" xfId="526"/>
    <cellStyle name="Vstup 3" xfId="527"/>
    <cellStyle name="Vstup 4" xfId="528"/>
    <cellStyle name="Vstup 5" xfId="529"/>
    <cellStyle name="Výpočet 2" xfId="530"/>
    <cellStyle name="Výpočet 2 2" xfId="531"/>
    <cellStyle name="Výpočet 3" xfId="532"/>
    <cellStyle name="Výpočet 4" xfId="533"/>
    <cellStyle name="Výpočet 5" xfId="534"/>
    <cellStyle name="výprodej" xfId="535"/>
    <cellStyle name="Výstup 2" xfId="536"/>
    <cellStyle name="Výstup 2 2" xfId="537"/>
    <cellStyle name="Výstup 3" xfId="538"/>
    <cellStyle name="Výstup 4" xfId="539"/>
    <cellStyle name="Výstup 5" xfId="540"/>
    <cellStyle name="Vysvětlující text 2" xfId="541"/>
    <cellStyle name="Währung [0]_Tabelle1" xfId="542"/>
    <cellStyle name="Währung_Tabelle1" xfId="543"/>
    <cellStyle name="Year" xfId="544"/>
    <cellStyle name="základní" xfId="545"/>
    <cellStyle name="základní 2" xfId="546"/>
    <cellStyle name="základní 3" xfId="547"/>
    <cellStyle name="základní 4" xfId="548"/>
    <cellStyle name="Zboží" xfId="549"/>
    <cellStyle name="Zvýraznění 1 2" xfId="550"/>
    <cellStyle name="Zvýraznění 1 2 2" xfId="551"/>
    <cellStyle name="Zvýraznění 1 3" xfId="552"/>
    <cellStyle name="Zvýraznění 1 4" xfId="553"/>
    <cellStyle name="Zvýraznění 1 5" xfId="554"/>
    <cellStyle name="Zvýraznění 2 2" xfId="555"/>
    <cellStyle name="Zvýraznění 2 2 2" xfId="556"/>
    <cellStyle name="Zvýraznění 2 3" xfId="557"/>
    <cellStyle name="Zvýraznění 2 4" xfId="558"/>
    <cellStyle name="Zvýraznění 2 5" xfId="559"/>
    <cellStyle name="Zvýraznění 3 2" xfId="560"/>
    <cellStyle name="Zvýraznění 3 2 2" xfId="561"/>
    <cellStyle name="Zvýraznění 3 3" xfId="562"/>
    <cellStyle name="Zvýraznění 3 4" xfId="563"/>
    <cellStyle name="Zvýraznění 3 5" xfId="564"/>
    <cellStyle name="Zvýraznění 4 2" xfId="565"/>
    <cellStyle name="Zvýraznění 4 2 2" xfId="566"/>
    <cellStyle name="Zvýraznění 4 3" xfId="567"/>
    <cellStyle name="Zvýraznění 4 4" xfId="568"/>
    <cellStyle name="Zvýraznění 4 5" xfId="569"/>
    <cellStyle name="Zvýraznění 5 2" xfId="570"/>
    <cellStyle name="Zvýraznění 5 2 2" xfId="571"/>
    <cellStyle name="Zvýraznění 5 3" xfId="572"/>
    <cellStyle name="Zvýraznění 5 4" xfId="573"/>
    <cellStyle name="Zvýraznění 6 2" xfId="574"/>
    <cellStyle name="Zvýraznění 6 2 2" xfId="575"/>
    <cellStyle name="Zvýraznění 6 3" xfId="576"/>
    <cellStyle name="Zvýraznění 6 4" xfId="577"/>
    <cellStyle name="Zvýraznění 6 5" xfId="578"/>
    <cellStyle name="千位[0]_laroux" xfId="579"/>
    <cellStyle name="千位_laroux" xfId="580"/>
    <cellStyle name="千分位[0]_laroux" xfId="581"/>
    <cellStyle name="千分位_laroux" xfId="582"/>
    <cellStyle name="常规_~0053317" xfId="583"/>
    <cellStyle name="普通_laroux" xfId="5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-zak&#225;zky/2005/OS+OSZ%20N&#225;chod/Prov&#225;d&#283;c&#237;%20projekt%202005/Cenovky%20od%20dodavatel&#367;/Reha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Nabídka"/>
      <sheetName val="Nabídka (2)"/>
    </sheetNames>
    <sheetDataSet>
      <sheetData sheetId="0">
        <row r="8">
          <cell r="B8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7"/>
  <sheetViews>
    <sheetView topLeftCell="A7" workbookViewId="0">
      <selection activeCell="F16" sqref="F16"/>
    </sheetView>
  </sheetViews>
  <sheetFormatPr defaultColWidth="9.28515625" defaultRowHeight="12.75"/>
  <cols>
    <col min="1" max="2" width="9.28515625" style="26"/>
    <col min="3" max="3" width="47.7109375" style="26" customWidth="1"/>
    <col min="4" max="5" width="9.28515625" style="26"/>
    <col min="6" max="6" width="15.28515625" style="26" customWidth="1"/>
    <col min="7" max="7" width="14.28515625" style="26" customWidth="1"/>
    <col min="8" max="8" width="13" style="26" customWidth="1"/>
    <col min="9" max="16384" width="9.28515625" style="26"/>
  </cols>
  <sheetData>
    <row r="1" spans="2:8" ht="13.5" thickBot="1"/>
    <row r="2" spans="2:8" ht="18" thickBot="1">
      <c r="B2" s="124" t="s">
        <v>50</v>
      </c>
      <c r="C2" s="125"/>
      <c r="D2" s="125"/>
      <c r="E2" s="125"/>
      <c r="F2" s="125"/>
      <c r="G2" s="125"/>
      <c r="H2" s="126"/>
    </row>
    <row r="3" spans="2:8">
      <c r="B3" s="101"/>
      <c r="C3" s="102"/>
      <c r="D3" s="102"/>
      <c r="E3" s="102"/>
      <c r="F3" s="102"/>
      <c r="G3" s="102"/>
      <c r="H3" s="103"/>
    </row>
    <row r="4" spans="2:8">
      <c r="B4" s="104" t="s">
        <v>32</v>
      </c>
      <c r="C4" s="105" t="s">
        <v>106</v>
      </c>
      <c r="D4" s="106"/>
      <c r="E4" s="106"/>
      <c r="F4" s="106"/>
      <c r="G4" s="106"/>
      <c r="H4" s="107"/>
    </row>
    <row r="5" spans="2:8">
      <c r="B5" s="104" t="s">
        <v>72</v>
      </c>
      <c r="C5" s="108" t="s">
        <v>71</v>
      </c>
      <c r="D5" s="106"/>
      <c r="E5" s="106"/>
      <c r="F5" s="106"/>
      <c r="G5" s="106"/>
      <c r="H5" s="107"/>
    </row>
    <row r="6" spans="2:8">
      <c r="B6" s="104"/>
      <c r="C6" s="106"/>
      <c r="D6" s="106"/>
      <c r="E6" s="106"/>
      <c r="F6" s="109" t="s">
        <v>36</v>
      </c>
      <c r="G6" s="121"/>
      <c r="H6" s="107"/>
    </row>
    <row r="7" spans="2:8">
      <c r="B7" s="104" t="s">
        <v>33</v>
      </c>
      <c r="C7" s="110" t="s">
        <v>86</v>
      </c>
      <c r="D7" s="106"/>
      <c r="E7" s="106"/>
      <c r="F7" s="106"/>
      <c r="G7" s="106"/>
      <c r="H7" s="107"/>
    </row>
    <row r="8" spans="2:8">
      <c r="B8" s="104"/>
      <c r="C8" s="122"/>
      <c r="D8" s="123"/>
      <c r="E8" s="123"/>
      <c r="F8" s="123" t="s">
        <v>46</v>
      </c>
      <c r="G8" s="123"/>
      <c r="H8" s="107"/>
    </row>
    <row r="9" spans="2:8">
      <c r="B9" s="104" t="s">
        <v>34</v>
      </c>
      <c r="C9" s="122"/>
      <c r="D9" s="123"/>
      <c r="E9" s="123"/>
      <c r="F9" s="123" t="s">
        <v>47</v>
      </c>
      <c r="G9" s="123"/>
      <c r="H9" s="107"/>
    </row>
    <row r="10" spans="2:8">
      <c r="B10" s="104"/>
      <c r="C10" s="122"/>
      <c r="D10" s="123"/>
      <c r="E10" s="123"/>
      <c r="F10" s="123"/>
      <c r="G10" s="123"/>
      <c r="H10" s="107"/>
    </row>
    <row r="11" spans="2:8">
      <c r="B11" s="104" t="s">
        <v>48</v>
      </c>
      <c r="C11" s="122" t="s">
        <v>112</v>
      </c>
      <c r="D11" s="123"/>
      <c r="E11" s="123"/>
      <c r="F11" s="123" t="s">
        <v>46</v>
      </c>
      <c r="G11" s="123">
        <v>26421259</v>
      </c>
      <c r="H11" s="107"/>
    </row>
    <row r="12" spans="2:8">
      <c r="B12" s="104"/>
      <c r="C12" s="123"/>
      <c r="D12" s="123"/>
      <c r="E12" s="123"/>
      <c r="F12" s="123" t="s">
        <v>47</v>
      </c>
      <c r="G12" s="123" t="s">
        <v>113</v>
      </c>
      <c r="H12" s="107"/>
    </row>
    <row r="13" spans="2:8">
      <c r="B13" s="104"/>
      <c r="C13" s="123"/>
      <c r="D13" s="123"/>
      <c r="E13" s="123"/>
      <c r="F13" s="123"/>
      <c r="G13" s="123"/>
      <c r="H13" s="107"/>
    </row>
    <row r="14" spans="2:8">
      <c r="B14" s="104" t="s">
        <v>35</v>
      </c>
      <c r="C14" s="106" t="s">
        <v>45</v>
      </c>
      <c r="D14" s="106"/>
      <c r="E14" s="106"/>
      <c r="F14" s="106" t="s">
        <v>46</v>
      </c>
      <c r="G14" s="106"/>
      <c r="H14" s="107"/>
    </row>
    <row r="15" spans="2:8">
      <c r="B15" s="104"/>
      <c r="C15" s="106"/>
      <c r="D15" s="106"/>
      <c r="E15" s="106"/>
      <c r="F15" s="106" t="s">
        <v>47</v>
      </c>
      <c r="G15" s="106"/>
      <c r="H15" s="107"/>
    </row>
    <row r="16" spans="2:8" ht="37.5" customHeight="1">
      <c r="B16" s="104" t="s">
        <v>49</v>
      </c>
      <c r="C16" s="111" t="s">
        <v>59</v>
      </c>
      <c r="D16" s="106"/>
      <c r="E16" s="106"/>
      <c r="F16" s="106"/>
      <c r="G16" s="106"/>
      <c r="H16" s="107"/>
    </row>
    <row r="17" spans="2:8">
      <c r="B17" s="104"/>
      <c r="C17" s="106"/>
      <c r="D17" s="106"/>
      <c r="E17" s="106"/>
      <c r="F17" s="106"/>
      <c r="G17" s="106"/>
      <c r="H17" s="107"/>
    </row>
    <row r="18" spans="2:8">
      <c r="B18" s="104"/>
      <c r="C18" s="106"/>
      <c r="D18" s="106"/>
      <c r="E18" s="106"/>
      <c r="F18" s="106"/>
      <c r="G18" s="106"/>
      <c r="H18" s="107"/>
    </row>
    <row r="19" spans="2:8">
      <c r="B19" s="104"/>
      <c r="C19" s="106"/>
      <c r="D19" s="106"/>
      <c r="E19" s="106"/>
      <c r="F19" s="106"/>
      <c r="G19" s="106"/>
      <c r="H19" s="107"/>
    </row>
    <row r="20" spans="2:8">
      <c r="B20" s="104"/>
      <c r="C20" s="106" t="s">
        <v>51</v>
      </c>
      <c r="D20" s="106"/>
      <c r="E20" s="106"/>
      <c r="F20" s="112">
        <f>ALL!H49</f>
        <v>93596</v>
      </c>
      <c r="G20" s="112"/>
      <c r="H20" s="107"/>
    </row>
    <row r="21" spans="2:8">
      <c r="B21" s="104"/>
      <c r="C21" s="106" t="s">
        <v>7</v>
      </c>
      <c r="D21" s="106"/>
      <c r="E21" s="106"/>
      <c r="F21" s="112">
        <f>ALL!J49</f>
        <v>57580</v>
      </c>
      <c r="G21" s="112"/>
      <c r="H21" s="107"/>
    </row>
    <row r="22" spans="2:8">
      <c r="B22" s="104"/>
      <c r="C22" s="105" t="s">
        <v>52</v>
      </c>
      <c r="D22" s="106"/>
      <c r="E22" s="106"/>
      <c r="F22" s="112"/>
      <c r="G22" s="112"/>
      <c r="H22" s="107"/>
    </row>
    <row r="23" spans="2:8">
      <c r="B23" s="104"/>
      <c r="C23" s="106"/>
      <c r="D23" s="106"/>
      <c r="E23" s="106"/>
      <c r="F23" s="112"/>
      <c r="G23" s="112"/>
      <c r="H23" s="107"/>
    </row>
    <row r="24" spans="2:8">
      <c r="B24" s="104"/>
      <c r="C24" s="106" t="s">
        <v>53</v>
      </c>
      <c r="D24" s="113">
        <v>0.21</v>
      </c>
      <c r="E24" s="114" t="s">
        <v>54</v>
      </c>
      <c r="F24" s="112">
        <f>F20+F21</f>
        <v>151176</v>
      </c>
      <c r="G24" s="112">
        <f>F24*0.21</f>
        <v>31746.959999999999</v>
      </c>
      <c r="H24" s="107"/>
    </row>
    <row r="25" spans="2:8">
      <c r="B25" s="104"/>
      <c r="C25" s="106" t="s">
        <v>55</v>
      </c>
      <c r="D25" s="115">
        <v>0.15</v>
      </c>
      <c r="E25" s="114" t="s">
        <v>54</v>
      </c>
      <c r="F25" s="112">
        <v>0</v>
      </c>
      <c r="G25" s="112">
        <v>0</v>
      </c>
      <c r="H25" s="107"/>
    </row>
    <row r="26" spans="2:8" ht="13.5" thickBot="1">
      <c r="B26" s="104"/>
      <c r="C26" s="106"/>
      <c r="D26" s="106"/>
      <c r="E26" s="106"/>
      <c r="F26" s="112"/>
      <c r="G26" s="112"/>
      <c r="H26" s="107"/>
    </row>
    <row r="27" spans="2:8" ht="15.75" thickBot="1">
      <c r="B27" s="116"/>
      <c r="C27" s="117" t="s">
        <v>57</v>
      </c>
      <c r="D27" s="117"/>
      <c r="E27" s="117"/>
      <c r="F27" s="118">
        <f>F24+G24</f>
        <v>182922.96</v>
      </c>
      <c r="G27" s="119"/>
      <c r="H27" s="120"/>
    </row>
  </sheetData>
  <sheetProtection password="BFAB" sheet="1" objects="1" scenarios="1"/>
  <mergeCells count="1">
    <mergeCell ref="B2:H2"/>
  </mergeCells>
  <pageMargins left="0.78740157480314965" right="0.78740157480314965" top="0.36" bottom="0.56999999999999995" header="0.51181102362204722" footer="0.51181102362204722"/>
  <pageSetup paperSize="9" orientation="landscape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1"/>
  <sheetViews>
    <sheetView workbookViewId="0">
      <selection activeCell="C11" sqref="C11"/>
    </sheetView>
  </sheetViews>
  <sheetFormatPr defaultColWidth="9.28515625" defaultRowHeight="12.75"/>
  <cols>
    <col min="1" max="1" width="9.28515625" style="23"/>
    <col min="2" max="2" width="10.28515625" style="23" bestFit="1" customWidth="1"/>
    <col min="3" max="3" width="47.7109375" style="23" customWidth="1"/>
    <col min="4" max="5" width="9.28515625" style="23"/>
    <col min="6" max="6" width="12.7109375" style="23" customWidth="1"/>
    <col min="7" max="7" width="14.28515625" style="23" customWidth="1"/>
    <col min="8" max="8" width="13" style="23" customWidth="1"/>
    <col min="9" max="16384" width="9.28515625" style="23"/>
  </cols>
  <sheetData>
    <row r="1" spans="2:8" ht="13.5" thickBot="1"/>
    <row r="2" spans="2:8" ht="18" thickBot="1">
      <c r="B2" s="127" t="s">
        <v>30</v>
      </c>
      <c r="C2" s="128"/>
      <c r="D2" s="128"/>
      <c r="E2" s="128"/>
      <c r="F2" s="128"/>
      <c r="G2" s="128"/>
      <c r="H2" s="129"/>
    </row>
    <row r="3" spans="2:8">
      <c r="B3" s="5"/>
      <c r="C3" s="4"/>
      <c r="D3" s="4"/>
      <c r="E3" s="4"/>
      <c r="F3" s="4"/>
      <c r="G3" s="4"/>
      <c r="H3" s="6"/>
    </row>
    <row r="4" spans="2:8">
      <c r="B4" s="16" t="s">
        <v>32</v>
      </c>
      <c r="C4" s="21" t="str">
        <f>'KRYCÍ LIST'!C4</f>
        <v>Praha 2; Na Poříčním právu 1 budova Ministerstva práce a sociálních věcí „MPSV– přesun ordinací“</v>
      </c>
      <c r="D4" s="8"/>
      <c r="E4" s="8"/>
      <c r="F4" s="8"/>
      <c r="G4" s="8"/>
      <c r="H4" s="9"/>
    </row>
    <row r="5" spans="2:8">
      <c r="B5" s="16" t="s">
        <v>72</v>
      </c>
      <c r="C5" s="19" t="s">
        <v>71</v>
      </c>
      <c r="D5" s="8"/>
      <c r="E5" s="8"/>
      <c r="F5" s="8"/>
      <c r="G5" s="8"/>
      <c r="H5" s="9"/>
    </row>
    <row r="6" spans="2:8">
      <c r="B6" s="16"/>
      <c r="C6" s="8"/>
      <c r="D6" s="8"/>
      <c r="E6" s="8"/>
      <c r="F6" s="10" t="s">
        <v>36</v>
      </c>
      <c r="G6" s="20">
        <f>'KRYCÍ LIST'!G6</f>
        <v>0</v>
      </c>
      <c r="H6" s="9"/>
    </row>
    <row r="7" spans="2:8">
      <c r="B7" s="16" t="s">
        <v>33</v>
      </c>
      <c r="C7" s="8" t="str">
        <f>'KRYCÍ LIST'!C7</f>
        <v>Praha</v>
      </c>
      <c r="D7" s="8"/>
      <c r="E7" s="8"/>
      <c r="F7" s="8"/>
      <c r="G7" s="8"/>
      <c r="H7" s="9"/>
    </row>
    <row r="8" spans="2:8">
      <c r="B8" s="16"/>
      <c r="C8" s="8"/>
      <c r="D8" s="8"/>
      <c r="E8" s="8"/>
      <c r="F8" s="8" t="s">
        <v>46</v>
      </c>
      <c r="G8" s="8"/>
      <c r="H8" s="9"/>
    </row>
    <row r="9" spans="2:8">
      <c r="B9" s="16" t="s">
        <v>34</v>
      </c>
      <c r="C9" s="22"/>
      <c r="D9" s="8"/>
      <c r="E9" s="8"/>
      <c r="F9" s="8" t="s">
        <v>47</v>
      </c>
      <c r="G9" s="8"/>
      <c r="H9" s="9"/>
    </row>
    <row r="10" spans="2:8">
      <c r="B10" s="16"/>
      <c r="C10" s="22"/>
      <c r="D10" s="8"/>
      <c r="E10" s="8"/>
      <c r="F10" s="8"/>
      <c r="G10" s="8"/>
      <c r="H10" s="9"/>
    </row>
    <row r="11" spans="2:8">
      <c r="B11" s="16" t="s">
        <v>48</v>
      </c>
      <c r="C11" s="22"/>
      <c r="D11" s="8"/>
      <c r="E11" s="8"/>
      <c r="F11" s="8" t="s">
        <v>46</v>
      </c>
      <c r="G11" s="8"/>
      <c r="H11" s="9"/>
    </row>
    <row r="12" spans="2:8">
      <c r="B12" s="16"/>
      <c r="C12" s="8"/>
      <c r="D12" s="8"/>
      <c r="E12" s="8"/>
      <c r="F12" s="8" t="s">
        <v>47</v>
      </c>
      <c r="G12" s="8"/>
      <c r="H12" s="9"/>
    </row>
    <row r="13" spans="2:8">
      <c r="B13" s="16"/>
      <c r="C13" s="8"/>
      <c r="D13" s="8"/>
      <c r="E13" s="8"/>
      <c r="F13" s="8"/>
      <c r="G13" s="8"/>
      <c r="H13" s="9"/>
    </row>
    <row r="14" spans="2:8">
      <c r="B14" s="16" t="s">
        <v>35</v>
      </c>
      <c r="C14" s="8" t="s">
        <v>45</v>
      </c>
      <c r="D14" s="8"/>
      <c r="E14" s="8"/>
      <c r="F14" s="8" t="s">
        <v>46</v>
      </c>
      <c r="G14" s="8"/>
      <c r="H14" s="9"/>
    </row>
    <row r="15" spans="2:8">
      <c r="B15" s="16"/>
      <c r="C15" s="8"/>
      <c r="D15" s="8"/>
      <c r="E15" s="8"/>
      <c r="F15" s="8" t="s">
        <v>47</v>
      </c>
      <c r="G15" s="8"/>
      <c r="H15" s="9"/>
    </row>
    <row r="16" spans="2:8" ht="36">
      <c r="B16" s="16" t="s">
        <v>49</v>
      </c>
      <c r="C16" s="18" t="s">
        <v>59</v>
      </c>
      <c r="D16" s="8"/>
      <c r="E16" s="8"/>
      <c r="F16" s="8"/>
      <c r="G16" s="8"/>
      <c r="H16" s="9"/>
    </row>
    <row r="17" spans="2:8" ht="13.5" thickBot="1">
      <c r="B17" s="16"/>
      <c r="C17" s="8"/>
      <c r="D17" s="8"/>
      <c r="E17" s="8"/>
      <c r="F17" s="8"/>
      <c r="G17" s="8"/>
      <c r="H17" s="9"/>
    </row>
    <row r="18" spans="2:8" ht="13.5" thickBot="1">
      <c r="B18" s="24"/>
      <c r="C18" s="25"/>
      <c r="D18" s="25"/>
      <c r="E18" s="25"/>
      <c r="F18" s="2" t="s">
        <v>10</v>
      </c>
      <c r="G18" s="2" t="s">
        <v>11</v>
      </c>
      <c r="H18" s="3" t="s">
        <v>12</v>
      </c>
    </row>
    <row r="19" spans="2:8">
      <c r="B19" s="16"/>
      <c r="C19" s="8"/>
      <c r="D19" s="8"/>
      <c r="E19" s="8"/>
      <c r="F19" s="8"/>
      <c r="G19" s="8"/>
      <c r="H19" s="9"/>
    </row>
    <row r="20" spans="2:8">
      <c r="B20" s="1" t="s">
        <v>60</v>
      </c>
      <c r="C20" s="8"/>
      <c r="D20" s="8"/>
      <c r="E20" s="8"/>
      <c r="F20" s="8"/>
      <c r="G20" s="8"/>
      <c r="H20" s="9"/>
    </row>
    <row r="21" spans="2:8">
      <c r="B21" s="7" t="s">
        <v>40</v>
      </c>
      <c r="C21" s="10" t="s">
        <v>67</v>
      </c>
      <c r="D21" s="8"/>
      <c r="E21" s="8"/>
      <c r="F21" s="8"/>
      <c r="G21" s="11"/>
      <c r="H21" s="12">
        <f>ALL!H6</f>
        <v>44371</v>
      </c>
    </row>
    <row r="22" spans="2:8">
      <c r="B22" s="7" t="s">
        <v>41</v>
      </c>
      <c r="C22" s="10" t="s">
        <v>69</v>
      </c>
      <c r="D22" s="8"/>
      <c r="E22" s="8"/>
      <c r="F22" s="8"/>
      <c r="G22" s="11"/>
      <c r="H22" s="12">
        <v>0</v>
      </c>
    </row>
    <row r="23" spans="2:8">
      <c r="B23" s="7" t="s">
        <v>42</v>
      </c>
      <c r="C23" s="10" t="s">
        <v>93</v>
      </c>
      <c r="D23" s="8"/>
      <c r="E23" s="8"/>
      <c r="F23" s="8"/>
      <c r="G23" s="11"/>
      <c r="H23" s="12">
        <v>0</v>
      </c>
    </row>
    <row r="24" spans="2:8">
      <c r="B24" s="7" t="s">
        <v>43</v>
      </c>
      <c r="C24" s="10" t="s">
        <v>95</v>
      </c>
      <c r="D24" s="8"/>
      <c r="E24" s="8"/>
      <c r="F24" s="8"/>
      <c r="G24" s="11"/>
      <c r="H24" s="12">
        <v>0</v>
      </c>
    </row>
    <row r="25" spans="2:8">
      <c r="B25" s="7" t="s">
        <v>44</v>
      </c>
      <c r="C25" s="10" t="s">
        <v>97</v>
      </c>
      <c r="D25" s="8"/>
      <c r="E25" s="8"/>
      <c r="F25" s="8"/>
      <c r="G25" s="11"/>
      <c r="H25" s="12">
        <f>ALL!H30</f>
        <v>49225</v>
      </c>
    </row>
    <row r="26" spans="2:8">
      <c r="B26" s="7" t="s">
        <v>91</v>
      </c>
      <c r="C26" s="10" t="s">
        <v>84</v>
      </c>
      <c r="D26" s="8"/>
      <c r="E26" s="8"/>
      <c r="F26" s="8"/>
      <c r="G26" s="11"/>
      <c r="H26" s="12">
        <v>0</v>
      </c>
    </row>
    <row r="27" spans="2:8">
      <c r="B27" s="7" t="s">
        <v>92</v>
      </c>
      <c r="C27" s="10" t="s">
        <v>99</v>
      </c>
      <c r="D27" s="8"/>
      <c r="E27" s="8"/>
      <c r="F27" s="8"/>
      <c r="G27" s="11"/>
      <c r="H27" s="12">
        <v>0</v>
      </c>
    </row>
    <row r="28" spans="2:8" ht="15">
      <c r="B28" s="7"/>
      <c r="C28" s="13" t="s">
        <v>56</v>
      </c>
      <c r="D28" s="8"/>
      <c r="E28" s="8"/>
      <c r="F28" s="11">
        <f>SUM(H21:H27)</f>
        <v>93596</v>
      </c>
      <c r="G28" s="11"/>
      <c r="H28" s="12"/>
    </row>
    <row r="29" spans="2:8" ht="15">
      <c r="B29" s="7"/>
      <c r="C29" s="13"/>
      <c r="D29" s="8"/>
      <c r="E29" s="8"/>
      <c r="F29" s="11"/>
      <c r="G29" s="11"/>
      <c r="H29" s="12"/>
    </row>
    <row r="30" spans="2:8">
      <c r="B30" s="1" t="s">
        <v>60</v>
      </c>
      <c r="C30" s="8"/>
      <c r="D30" s="8"/>
      <c r="E30" s="8"/>
      <c r="F30" s="11"/>
      <c r="G30" s="11"/>
      <c r="H30" s="12"/>
    </row>
    <row r="31" spans="2:8">
      <c r="B31" s="7" t="s">
        <v>40</v>
      </c>
      <c r="C31" s="10" t="s">
        <v>68</v>
      </c>
      <c r="D31" s="8"/>
      <c r="E31" s="8"/>
      <c r="F31" s="8"/>
      <c r="G31" s="11">
        <f>ALL!J6</f>
        <v>33045</v>
      </c>
      <c r="H31" s="12"/>
    </row>
    <row r="32" spans="2:8">
      <c r="B32" s="7" t="s">
        <v>41</v>
      </c>
      <c r="C32" s="10" t="s">
        <v>70</v>
      </c>
      <c r="D32" s="8"/>
      <c r="E32" s="8"/>
      <c r="F32" s="8"/>
      <c r="G32" s="11">
        <v>0</v>
      </c>
      <c r="H32" s="12"/>
    </row>
    <row r="33" spans="2:8">
      <c r="B33" s="7" t="s">
        <v>42</v>
      </c>
      <c r="C33" s="10" t="s">
        <v>94</v>
      </c>
      <c r="D33" s="8"/>
      <c r="E33" s="8"/>
      <c r="F33" s="8"/>
      <c r="G33" s="11">
        <v>0</v>
      </c>
      <c r="H33" s="12"/>
    </row>
    <row r="34" spans="2:8">
      <c r="B34" s="7" t="s">
        <v>43</v>
      </c>
      <c r="C34" s="10" t="s">
        <v>96</v>
      </c>
      <c r="D34" s="8"/>
      <c r="E34" s="8"/>
      <c r="F34" s="8"/>
      <c r="G34" s="11">
        <v>0</v>
      </c>
      <c r="H34" s="12"/>
    </row>
    <row r="35" spans="2:8">
      <c r="B35" s="7" t="s">
        <v>44</v>
      </c>
      <c r="C35" s="10" t="s">
        <v>98</v>
      </c>
      <c r="D35" s="8"/>
      <c r="E35" s="8"/>
      <c r="F35" s="8"/>
      <c r="G35" s="11">
        <f>ALL!J30</f>
        <v>24535</v>
      </c>
      <c r="H35" s="12"/>
    </row>
    <row r="36" spans="2:8">
      <c r="B36" s="7" t="s">
        <v>91</v>
      </c>
      <c r="C36" s="10" t="s">
        <v>85</v>
      </c>
      <c r="D36" s="8"/>
      <c r="E36" s="8"/>
      <c r="F36" s="8"/>
      <c r="G36" s="11">
        <v>0</v>
      </c>
      <c r="H36" s="12"/>
    </row>
    <row r="37" spans="2:8">
      <c r="B37" s="7" t="s">
        <v>92</v>
      </c>
      <c r="C37" s="10" t="s">
        <v>100</v>
      </c>
      <c r="D37" s="8"/>
      <c r="E37" s="8"/>
      <c r="F37" s="8"/>
      <c r="G37" s="11">
        <v>0</v>
      </c>
      <c r="H37" s="12"/>
    </row>
    <row r="38" spans="2:8" ht="15">
      <c r="B38" s="7"/>
      <c r="C38" s="13" t="s">
        <v>14</v>
      </c>
      <c r="D38" s="8"/>
      <c r="E38" s="8"/>
      <c r="F38" s="11">
        <f>SUM(G31:G37)</f>
        <v>57580</v>
      </c>
      <c r="G38" s="11"/>
      <c r="H38" s="12"/>
    </row>
    <row r="39" spans="2:8">
      <c r="B39" s="7"/>
      <c r="C39" s="8"/>
      <c r="D39" s="8"/>
      <c r="E39" s="8"/>
      <c r="F39" s="11"/>
      <c r="G39" s="11"/>
      <c r="H39" s="12"/>
    </row>
    <row r="40" spans="2:8" ht="13.5" thickBot="1">
      <c r="B40" s="7"/>
      <c r="C40" s="8"/>
      <c r="D40" s="8"/>
      <c r="E40" s="8"/>
      <c r="F40" s="8"/>
      <c r="G40" s="8"/>
      <c r="H40" s="9"/>
    </row>
    <row r="41" spans="2:8" ht="13.5" thickBot="1">
      <c r="B41" s="17" t="s">
        <v>58</v>
      </c>
      <c r="C41" s="25"/>
      <c r="D41" s="25"/>
      <c r="E41" s="25"/>
      <c r="F41" s="14">
        <f>SUM(F28:F38)</f>
        <v>151176</v>
      </c>
      <c r="G41" s="14"/>
      <c r="H41" s="15"/>
    </row>
  </sheetData>
  <sheetProtection password="BFAB" sheet="1" objects="1" scenarios="1"/>
  <mergeCells count="1">
    <mergeCell ref="B2:H2"/>
  </mergeCells>
  <pageMargins left="0.78740157480314965" right="0.78740157480314965" top="0.36" bottom="0.56999999999999995" header="0.51181102362204722" footer="0.51181102362204722"/>
  <pageSetup paperSize="9" scale="96" orientation="landscape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J52"/>
  <sheetViews>
    <sheetView tabSelected="1" view="pageBreakPreview" topLeftCell="D1" zoomScale="60" zoomScaleNormal="115" workbookViewId="0">
      <selection activeCell="G47" sqref="G47"/>
    </sheetView>
  </sheetViews>
  <sheetFormatPr defaultColWidth="8.7109375" defaultRowHeight="12.75"/>
  <cols>
    <col min="1" max="1" width="4.7109375" style="26" customWidth="1"/>
    <col min="2" max="2" width="7.28515625" style="26" customWidth="1"/>
    <col min="3" max="3" width="11.42578125" style="26" customWidth="1"/>
    <col min="4" max="4" width="79.42578125" style="26" customWidth="1"/>
    <col min="5" max="5" width="6.28515625" style="26" customWidth="1"/>
    <col min="6" max="6" width="8.28515625" style="26" customWidth="1"/>
    <col min="7" max="7" width="11.28515625" style="26" customWidth="1"/>
    <col min="8" max="8" width="14" style="26" customWidth="1"/>
    <col min="9" max="9" width="11.28515625" style="26" customWidth="1"/>
    <col min="10" max="10" width="16.28515625" style="26" customWidth="1"/>
    <col min="11" max="16384" width="8.7109375" style="26"/>
  </cols>
  <sheetData>
    <row r="1" spans="1:10" ht="13.5" thickBot="1"/>
    <row r="2" spans="1:10" ht="13.5" thickBot="1">
      <c r="A2" s="130" t="s">
        <v>13</v>
      </c>
      <c r="B2" s="131"/>
      <c r="C2" s="131"/>
      <c r="D2" s="131"/>
      <c r="E2" s="131"/>
      <c r="F2" s="131"/>
      <c r="G2" s="131"/>
      <c r="H2" s="131"/>
      <c r="I2" s="131"/>
      <c r="J2" s="132"/>
    </row>
    <row r="3" spans="1:10">
      <c r="A3" s="27" t="s">
        <v>61</v>
      </c>
      <c r="B3" s="28" t="s">
        <v>62</v>
      </c>
      <c r="C3" s="28" t="s">
        <v>29</v>
      </c>
      <c r="D3" s="28" t="s">
        <v>0</v>
      </c>
      <c r="E3" s="28" t="s">
        <v>1</v>
      </c>
      <c r="F3" s="29" t="s">
        <v>2</v>
      </c>
      <c r="G3" s="133" t="s">
        <v>3</v>
      </c>
      <c r="H3" s="134"/>
      <c r="I3" s="134"/>
      <c r="J3" s="135"/>
    </row>
    <row r="4" spans="1:10" ht="13.5" thickBot="1">
      <c r="A4" s="30"/>
      <c r="B4" s="31"/>
      <c r="C4" s="31"/>
      <c r="D4" s="31"/>
      <c r="E4" s="31" t="s">
        <v>5</v>
      </c>
      <c r="F4" s="32" t="s">
        <v>4</v>
      </c>
      <c r="G4" s="33" t="s">
        <v>6</v>
      </c>
      <c r="H4" s="33" t="s">
        <v>9</v>
      </c>
      <c r="I4" s="33" t="s">
        <v>6</v>
      </c>
      <c r="J4" s="34" t="s">
        <v>7</v>
      </c>
    </row>
    <row r="5" spans="1:10" ht="16.5" thickBot="1">
      <c r="A5" s="35"/>
      <c r="B5" s="36"/>
      <c r="C5" s="37" t="s">
        <v>60</v>
      </c>
      <c r="D5" s="38" t="s">
        <v>38</v>
      </c>
      <c r="E5" s="39"/>
      <c r="F5" s="39"/>
      <c r="G5" s="39"/>
      <c r="H5" s="39"/>
      <c r="I5" s="39"/>
      <c r="J5" s="40"/>
    </row>
    <row r="6" spans="1:10" ht="13.5" thickBot="1">
      <c r="A6" s="41">
        <v>1</v>
      </c>
      <c r="B6" s="42" t="s">
        <v>37</v>
      </c>
      <c r="C6" s="43" t="s">
        <v>40</v>
      </c>
      <c r="D6" s="44" t="s">
        <v>28</v>
      </c>
      <c r="E6" s="45"/>
      <c r="F6" s="45"/>
      <c r="G6" s="46"/>
      <c r="H6" s="47">
        <f>SUM(H7:H29)</f>
        <v>44371</v>
      </c>
      <c r="I6" s="46"/>
      <c r="J6" s="48">
        <f>SUM(J7:J29)</f>
        <v>33045</v>
      </c>
    </row>
    <row r="7" spans="1:10">
      <c r="A7" s="49">
        <f>A6+1</f>
        <v>2</v>
      </c>
      <c r="B7" s="50" t="s">
        <v>37</v>
      </c>
      <c r="C7" s="50">
        <v>220990001</v>
      </c>
      <c r="D7" s="51" t="s">
        <v>65</v>
      </c>
      <c r="E7" s="52" t="s">
        <v>8</v>
      </c>
      <c r="F7" s="53">
        <v>9</v>
      </c>
      <c r="G7" s="100">
        <v>110</v>
      </c>
      <c r="H7" s="54">
        <f>IF(F7*G7&gt;0,F7*G7,"-")</f>
        <v>990</v>
      </c>
      <c r="I7" s="100">
        <v>110</v>
      </c>
      <c r="J7" s="55">
        <f>IF(F7*I7&gt;0,F7*I7,"-")</f>
        <v>990</v>
      </c>
    </row>
    <row r="8" spans="1:10">
      <c r="A8" s="49">
        <f>A7+1</f>
        <v>3</v>
      </c>
      <c r="B8" s="56" t="s">
        <v>37</v>
      </c>
      <c r="C8" s="56">
        <f>C7+1</f>
        <v>220990002</v>
      </c>
      <c r="D8" s="57" t="s">
        <v>107</v>
      </c>
      <c r="E8" s="58"/>
      <c r="F8" s="59"/>
      <c r="G8" s="100"/>
      <c r="H8" s="54" t="str">
        <f t="shared" ref="H8:H13" si="0">IF(F8*G8&gt;0,F8*G8,"-")</f>
        <v>-</v>
      </c>
      <c r="I8" s="100">
        <v>0</v>
      </c>
      <c r="J8" s="55" t="str">
        <f t="shared" ref="J8:J13" si="1">IF(F8*I8&gt;0,F8*I8,"-")</f>
        <v>-</v>
      </c>
    </row>
    <row r="9" spans="1:10">
      <c r="A9" s="49">
        <f t="shared" ref="A9:A47" si="2">A8+1</f>
        <v>4</v>
      </c>
      <c r="B9" s="56" t="s">
        <v>37</v>
      </c>
      <c r="C9" s="56">
        <f t="shared" ref="C9:C29" si="3">C8+1</f>
        <v>220990003</v>
      </c>
      <c r="D9" s="60" t="s">
        <v>73</v>
      </c>
      <c r="E9" s="61" t="s">
        <v>8</v>
      </c>
      <c r="F9" s="62">
        <v>1</v>
      </c>
      <c r="G9" s="100">
        <v>194</v>
      </c>
      <c r="H9" s="54">
        <f t="shared" si="0"/>
        <v>194</v>
      </c>
      <c r="I9" s="100">
        <v>30</v>
      </c>
      <c r="J9" s="55">
        <f t="shared" si="1"/>
        <v>30</v>
      </c>
    </row>
    <row r="10" spans="1:10">
      <c r="A10" s="49">
        <f t="shared" si="2"/>
        <v>5</v>
      </c>
      <c r="B10" s="56" t="s">
        <v>37</v>
      </c>
      <c r="C10" s="56">
        <f t="shared" si="3"/>
        <v>220990004</v>
      </c>
      <c r="D10" s="60" t="s">
        <v>88</v>
      </c>
      <c r="E10" s="61" t="s">
        <v>8</v>
      </c>
      <c r="F10" s="62">
        <v>2</v>
      </c>
      <c r="G10" s="100">
        <v>2131</v>
      </c>
      <c r="H10" s="54">
        <f t="shared" si="0"/>
        <v>4262</v>
      </c>
      <c r="I10" s="100">
        <v>120</v>
      </c>
      <c r="J10" s="55">
        <f t="shared" si="1"/>
        <v>240</v>
      </c>
    </row>
    <row r="11" spans="1:10">
      <c r="A11" s="49">
        <f t="shared" si="2"/>
        <v>6</v>
      </c>
      <c r="B11" s="56" t="s">
        <v>37</v>
      </c>
      <c r="C11" s="56">
        <f t="shared" si="3"/>
        <v>220990005</v>
      </c>
      <c r="D11" s="60" t="s">
        <v>108</v>
      </c>
      <c r="E11" s="61" t="s">
        <v>8</v>
      </c>
      <c r="F11" s="62">
        <v>18</v>
      </c>
      <c r="G11" s="100">
        <v>25</v>
      </c>
      <c r="H11" s="54">
        <f t="shared" si="0"/>
        <v>450</v>
      </c>
      <c r="I11" s="100">
        <v>0</v>
      </c>
      <c r="J11" s="55" t="str">
        <f t="shared" si="1"/>
        <v>-</v>
      </c>
    </row>
    <row r="12" spans="1:10">
      <c r="A12" s="49">
        <f t="shared" si="2"/>
        <v>7</v>
      </c>
      <c r="B12" s="56" t="s">
        <v>37</v>
      </c>
      <c r="C12" s="56">
        <f t="shared" si="3"/>
        <v>220990006</v>
      </c>
      <c r="D12" s="63" t="s">
        <v>109</v>
      </c>
      <c r="E12" s="61"/>
      <c r="F12" s="62"/>
      <c r="G12" s="100">
        <v>0</v>
      </c>
      <c r="H12" s="54" t="str">
        <f t="shared" si="0"/>
        <v>-</v>
      </c>
      <c r="I12" s="100">
        <v>0</v>
      </c>
      <c r="J12" s="55" t="str">
        <f t="shared" si="1"/>
        <v>-</v>
      </c>
    </row>
    <row r="13" spans="1:10" ht="17.649999999999999" customHeight="1">
      <c r="A13" s="49">
        <f t="shared" si="2"/>
        <v>8</v>
      </c>
      <c r="B13" s="56" t="s">
        <v>37</v>
      </c>
      <c r="C13" s="56">
        <f t="shared" si="3"/>
        <v>220990007</v>
      </c>
      <c r="D13" s="64" t="s">
        <v>87</v>
      </c>
      <c r="E13" s="65" t="s">
        <v>8</v>
      </c>
      <c r="F13" s="66">
        <v>1</v>
      </c>
      <c r="G13" s="100">
        <v>15600</v>
      </c>
      <c r="H13" s="54">
        <f t="shared" si="0"/>
        <v>15600</v>
      </c>
      <c r="I13" s="100">
        <v>55</v>
      </c>
      <c r="J13" s="55">
        <f t="shared" si="1"/>
        <v>55</v>
      </c>
    </row>
    <row r="14" spans="1:10">
      <c r="A14" s="49">
        <f t="shared" si="2"/>
        <v>9</v>
      </c>
      <c r="B14" s="56" t="s">
        <v>37</v>
      </c>
      <c r="C14" s="56">
        <f t="shared" si="3"/>
        <v>220990008</v>
      </c>
      <c r="D14" s="67" t="s">
        <v>23</v>
      </c>
      <c r="E14" s="68"/>
      <c r="F14" s="59"/>
      <c r="G14" s="100">
        <v>0</v>
      </c>
      <c r="H14" s="54" t="str">
        <f>IF(F14*G14&gt;0,F14*G14,"-")</f>
        <v>-</v>
      </c>
      <c r="I14" s="100">
        <v>0</v>
      </c>
      <c r="J14" s="55" t="str">
        <f>IF(F14*I14&gt;0,F14*I14,"-")</f>
        <v>-</v>
      </c>
    </row>
    <row r="15" spans="1:10">
      <c r="A15" s="49">
        <f t="shared" si="2"/>
        <v>10</v>
      </c>
      <c r="B15" s="56" t="s">
        <v>37</v>
      </c>
      <c r="C15" s="56">
        <f t="shared" si="3"/>
        <v>220990009</v>
      </c>
      <c r="D15" s="69" t="s">
        <v>89</v>
      </c>
      <c r="E15" s="58" t="s">
        <v>16</v>
      </c>
      <c r="F15" s="70">
        <v>1250</v>
      </c>
      <c r="G15" s="100">
        <v>7.5</v>
      </c>
      <c r="H15" s="54">
        <f>IF(F15*G15&gt;0,F15*G15,"-")</f>
        <v>9375</v>
      </c>
      <c r="I15" s="100">
        <v>7</v>
      </c>
      <c r="J15" s="55">
        <f>IF(F15*I15&gt;0,F15*I15,"-")</f>
        <v>8750</v>
      </c>
    </row>
    <row r="16" spans="1:10">
      <c r="A16" s="49">
        <f t="shared" si="2"/>
        <v>11</v>
      </c>
      <c r="B16" s="56" t="s">
        <v>37</v>
      </c>
      <c r="C16" s="56">
        <f t="shared" si="3"/>
        <v>220990010</v>
      </c>
      <c r="D16" s="69" t="s">
        <v>24</v>
      </c>
      <c r="E16" s="58" t="s">
        <v>16</v>
      </c>
      <c r="F16" s="70">
        <v>150</v>
      </c>
      <c r="G16" s="100">
        <v>6</v>
      </c>
      <c r="H16" s="54">
        <f>IF(F16*G16&gt;0,F16*G16,"-")</f>
        <v>900</v>
      </c>
      <c r="I16" s="100">
        <v>7</v>
      </c>
      <c r="J16" s="55">
        <f>IF(F16*I16&gt;0,F16*I16,"-")</f>
        <v>1050</v>
      </c>
    </row>
    <row r="17" spans="1:10">
      <c r="A17" s="49">
        <f t="shared" si="2"/>
        <v>12</v>
      </c>
      <c r="B17" s="56" t="s">
        <v>37</v>
      </c>
      <c r="C17" s="56">
        <f t="shared" si="3"/>
        <v>220990011</v>
      </c>
      <c r="D17" s="69" t="s">
        <v>25</v>
      </c>
      <c r="E17" s="58" t="s">
        <v>16</v>
      </c>
      <c r="F17" s="70">
        <v>300</v>
      </c>
      <c r="G17" s="100">
        <v>9</v>
      </c>
      <c r="H17" s="54">
        <f>IF(F17*G17&gt;0,F17*G17,"-")</f>
        <v>2700</v>
      </c>
      <c r="I17" s="100">
        <v>7</v>
      </c>
      <c r="J17" s="55">
        <f>IF(F17*I17&gt;0,F17*I17,"-")</f>
        <v>2100</v>
      </c>
    </row>
    <row r="18" spans="1:10">
      <c r="A18" s="49">
        <f t="shared" si="2"/>
        <v>13</v>
      </c>
      <c r="B18" s="56" t="s">
        <v>37</v>
      </c>
      <c r="C18" s="56">
        <f t="shared" si="3"/>
        <v>220990012</v>
      </c>
      <c r="D18" s="69" t="s">
        <v>26</v>
      </c>
      <c r="E18" s="58" t="s">
        <v>16</v>
      </c>
      <c r="F18" s="70">
        <v>200</v>
      </c>
      <c r="G18" s="100">
        <v>13.9</v>
      </c>
      <c r="H18" s="54">
        <f>IF(F18*G18&gt;0,F18*G18,"-")</f>
        <v>2780</v>
      </c>
      <c r="I18" s="100">
        <v>7</v>
      </c>
      <c r="J18" s="55">
        <f>IF(F18*I18&gt;0,F18*I18,"-")</f>
        <v>1400</v>
      </c>
    </row>
    <row r="19" spans="1:10">
      <c r="A19" s="49">
        <f t="shared" si="2"/>
        <v>14</v>
      </c>
      <c r="B19" s="56" t="s">
        <v>37</v>
      </c>
      <c r="C19" s="56">
        <f t="shared" si="3"/>
        <v>220990013</v>
      </c>
      <c r="D19" s="69" t="s">
        <v>64</v>
      </c>
      <c r="E19" s="58" t="s">
        <v>16</v>
      </c>
      <c r="F19" s="70">
        <v>40</v>
      </c>
      <c r="G19" s="100">
        <v>25</v>
      </c>
      <c r="H19" s="54">
        <f t="shared" ref="H19:H28" si="4">IF(F19*G19&gt;0,F19*G19,"-")</f>
        <v>1000</v>
      </c>
      <c r="I19" s="100">
        <v>7</v>
      </c>
      <c r="J19" s="55">
        <f t="shared" ref="J19:J28" si="5">IF(F19*I19&gt;0,F19*I19,"-")</f>
        <v>280</v>
      </c>
    </row>
    <row r="20" spans="1:10">
      <c r="A20" s="49">
        <f t="shared" si="2"/>
        <v>15</v>
      </c>
      <c r="B20" s="56" t="s">
        <v>37</v>
      </c>
      <c r="C20" s="56">
        <f t="shared" si="3"/>
        <v>220990014</v>
      </c>
      <c r="D20" s="69" t="s">
        <v>22</v>
      </c>
      <c r="E20" s="58" t="s">
        <v>8</v>
      </c>
      <c r="F20" s="70">
        <v>20</v>
      </c>
      <c r="G20" s="100">
        <v>85</v>
      </c>
      <c r="H20" s="54">
        <f t="shared" si="4"/>
        <v>1700</v>
      </c>
      <c r="I20" s="100">
        <v>40</v>
      </c>
      <c r="J20" s="55">
        <f t="shared" si="5"/>
        <v>800</v>
      </c>
    </row>
    <row r="21" spans="1:10">
      <c r="A21" s="49">
        <f t="shared" si="2"/>
        <v>16</v>
      </c>
      <c r="B21" s="56" t="s">
        <v>37</v>
      </c>
      <c r="C21" s="56">
        <f t="shared" si="3"/>
        <v>220990015</v>
      </c>
      <c r="D21" s="69" t="s">
        <v>21</v>
      </c>
      <c r="E21" s="58" t="s">
        <v>8</v>
      </c>
      <c r="F21" s="70">
        <v>25</v>
      </c>
      <c r="G21" s="100">
        <v>8</v>
      </c>
      <c r="H21" s="54">
        <f t="shared" si="4"/>
        <v>200</v>
      </c>
      <c r="I21" s="100">
        <v>40</v>
      </c>
      <c r="J21" s="55">
        <f t="shared" si="5"/>
        <v>1000</v>
      </c>
    </row>
    <row r="22" spans="1:10">
      <c r="A22" s="49">
        <f t="shared" si="2"/>
        <v>17</v>
      </c>
      <c r="B22" s="56" t="s">
        <v>37</v>
      </c>
      <c r="C22" s="56">
        <f t="shared" si="3"/>
        <v>220990016</v>
      </c>
      <c r="D22" s="64" t="s">
        <v>63</v>
      </c>
      <c r="E22" s="71" t="s">
        <v>18</v>
      </c>
      <c r="F22" s="72">
        <v>3</v>
      </c>
      <c r="G22" s="100">
        <v>300</v>
      </c>
      <c r="H22" s="73">
        <f t="shared" si="4"/>
        <v>900</v>
      </c>
      <c r="I22" s="100">
        <v>50</v>
      </c>
      <c r="J22" s="74">
        <f t="shared" si="5"/>
        <v>150</v>
      </c>
    </row>
    <row r="23" spans="1:10">
      <c r="A23" s="49">
        <f t="shared" si="2"/>
        <v>18</v>
      </c>
      <c r="B23" s="56" t="s">
        <v>37</v>
      </c>
      <c r="C23" s="56">
        <f t="shared" si="3"/>
        <v>220990017</v>
      </c>
      <c r="D23" s="60" t="s">
        <v>111</v>
      </c>
      <c r="E23" s="75" t="s">
        <v>16</v>
      </c>
      <c r="F23" s="76">
        <v>10</v>
      </c>
      <c r="G23" s="100">
        <v>82</v>
      </c>
      <c r="H23" s="77">
        <f t="shared" si="4"/>
        <v>820</v>
      </c>
      <c r="I23" s="100">
        <v>9</v>
      </c>
      <c r="J23" s="78">
        <f t="shared" si="5"/>
        <v>90</v>
      </c>
    </row>
    <row r="24" spans="1:10">
      <c r="A24" s="49">
        <f t="shared" si="2"/>
        <v>19</v>
      </c>
      <c r="B24" s="56" t="s">
        <v>37</v>
      </c>
      <c r="C24" s="56">
        <f t="shared" si="3"/>
        <v>220990018</v>
      </c>
      <c r="D24" s="69" t="s">
        <v>39</v>
      </c>
      <c r="E24" s="58" t="s">
        <v>8</v>
      </c>
      <c r="F24" s="70">
        <v>15</v>
      </c>
      <c r="G24" s="100">
        <v>0</v>
      </c>
      <c r="H24" s="54" t="str">
        <f t="shared" si="4"/>
        <v>-</v>
      </c>
      <c r="I24" s="100">
        <v>150</v>
      </c>
      <c r="J24" s="55">
        <f t="shared" si="5"/>
        <v>2250</v>
      </c>
    </row>
    <row r="25" spans="1:10">
      <c r="A25" s="49">
        <f t="shared" si="2"/>
        <v>20</v>
      </c>
      <c r="B25" s="56" t="s">
        <v>37</v>
      </c>
      <c r="C25" s="56">
        <f t="shared" si="3"/>
        <v>220990019</v>
      </c>
      <c r="D25" s="69" t="s">
        <v>19</v>
      </c>
      <c r="E25" s="58" t="s">
        <v>16</v>
      </c>
      <c r="F25" s="70">
        <v>55</v>
      </c>
      <c r="G25" s="100">
        <v>0</v>
      </c>
      <c r="H25" s="54" t="str">
        <f t="shared" si="4"/>
        <v>-</v>
      </c>
      <c r="I25" s="100">
        <v>39</v>
      </c>
      <c r="J25" s="55">
        <f>IF(F25*I25&gt;0,F25*I25,"-")</f>
        <v>2145</v>
      </c>
    </row>
    <row r="26" spans="1:10">
      <c r="A26" s="49">
        <f t="shared" si="2"/>
        <v>21</v>
      </c>
      <c r="B26" s="56" t="s">
        <v>37</v>
      </c>
      <c r="C26" s="56">
        <f t="shared" si="3"/>
        <v>220990020</v>
      </c>
      <c r="D26" s="69" t="s">
        <v>17</v>
      </c>
      <c r="E26" s="58" t="s">
        <v>16</v>
      </c>
      <c r="F26" s="70">
        <v>55</v>
      </c>
      <c r="G26" s="100">
        <v>0</v>
      </c>
      <c r="H26" s="54" t="str">
        <f t="shared" si="4"/>
        <v>-</v>
      </c>
      <c r="I26" s="100">
        <v>45</v>
      </c>
      <c r="J26" s="55">
        <f t="shared" si="5"/>
        <v>2475</v>
      </c>
    </row>
    <row r="27" spans="1:10">
      <c r="A27" s="49">
        <f t="shared" si="2"/>
        <v>22</v>
      </c>
      <c r="B27" s="56" t="s">
        <v>37</v>
      </c>
      <c r="C27" s="56">
        <f t="shared" si="3"/>
        <v>220990021</v>
      </c>
      <c r="D27" s="69" t="s">
        <v>27</v>
      </c>
      <c r="E27" s="58" t="s">
        <v>16</v>
      </c>
      <c r="F27" s="70">
        <v>60</v>
      </c>
      <c r="G27" s="100">
        <v>0</v>
      </c>
      <c r="H27" s="54" t="str">
        <f t="shared" si="4"/>
        <v>-</v>
      </c>
      <c r="I27" s="100">
        <v>49</v>
      </c>
      <c r="J27" s="55">
        <f t="shared" si="5"/>
        <v>2940</v>
      </c>
    </row>
    <row r="28" spans="1:10" ht="38.25">
      <c r="A28" s="49">
        <f t="shared" si="2"/>
        <v>23</v>
      </c>
      <c r="B28" s="56" t="s">
        <v>37</v>
      </c>
      <c r="C28" s="56">
        <f t="shared" si="3"/>
        <v>220990022</v>
      </c>
      <c r="D28" s="64" t="s">
        <v>74</v>
      </c>
      <c r="E28" s="71" t="s">
        <v>15</v>
      </c>
      <c r="F28" s="72">
        <v>80</v>
      </c>
      <c r="G28" s="100">
        <v>0</v>
      </c>
      <c r="H28" s="54" t="str">
        <f t="shared" si="4"/>
        <v>-</v>
      </c>
      <c r="I28" s="100">
        <v>75</v>
      </c>
      <c r="J28" s="55">
        <f t="shared" si="5"/>
        <v>6000</v>
      </c>
    </row>
    <row r="29" spans="1:10" ht="13.5" thickBot="1">
      <c r="A29" s="49">
        <f t="shared" si="2"/>
        <v>24</v>
      </c>
      <c r="B29" s="56" t="s">
        <v>37</v>
      </c>
      <c r="C29" s="56">
        <f t="shared" si="3"/>
        <v>220990023</v>
      </c>
      <c r="D29" s="79" t="s">
        <v>66</v>
      </c>
      <c r="E29" s="80" t="s">
        <v>8</v>
      </c>
      <c r="F29" s="81">
        <v>1</v>
      </c>
      <c r="G29" s="100">
        <v>2500</v>
      </c>
      <c r="H29" s="82">
        <f>IF(F29*G29&gt;0,F29*G29,"-")</f>
        <v>2500</v>
      </c>
      <c r="I29" s="100">
        <v>300</v>
      </c>
      <c r="J29" s="83">
        <f>IF(F29*I29&gt;0,F29*I29,"-")</f>
        <v>300</v>
      </c>
    </row>
    <row r="30" spans="1:10" ht="13.5" thickBot="1">
      <c r="A30" s="49">
        <f t="shared" si="2"/>
        <v>25</v>
      </c>
      <c r="B30" s="56" t="s">
        <v>37</v>
      </c>
      <c r="C30" s="43" t="s">
        <v>41</v>
      </c>
      <c r="D30" s="84" t="s">
        <v>104</v>
      </c>
      <c r="E30" s="85"/>
      <c r="F30" s="45"/>
      <c r="G30" s="86"/>
      <c r="H30" s="47">
        <f>SUM(H31:H48)</f>
        <v>49225</v>
      </c>
      <c r="I30" s="46"/>
      <c r="J30" s="47">
        <f>SUM(J31:J48)</f>
        <v>24535</v>
      </c>
    </row>
    <row r="31" spans="1:10" ht="58.15" customHeight="1">
      <c r="A31" s="49">
        <f t="shared" si="2"/>
        <v>26</v>
      </c>
      <c r="B31" s="56" t="s">
        <v>37</v>
      </c>
      <c r="C31" s="87">
        <f>C29+1</f>
        <v>220990024</v>
      </c>
      <c r="D31" s="88" t="s">
        <v>105</v>
      </c>
      <c r="E31" s="65" t="s">
        <v>8</v>
      </c>
      <c r="F31" s="66">
        <v>2</v>
      </c>
      <c r="G31" s="100">
        <v>19000</v>
      </c>
      <c r="H31" s="89">
        <f>IF(F31*G31&gt;0,F31*G31,"-")</f>
        <v>38000</v>
      </c>
      <c r="I31" s="100">
        <v>5700</v>
      </c>
      <c r="J31" s="90">
        <f>IF(F31*I31&gt;0,F31*I31,"-")</f>
        <v>11400</v>
      </c>
    </row>
    <row r="32" spans="1:10" ht="14.1" customHeight="1">
      <c r="A32" s="49">
        <f t="shared" si="2"/>
        <v>27</v>
      </c>
      <c r="B32" s="56" t="s">
        <v>37</v>
      </c>
      <c r="C32" s="87">
        <f t="shared" ref="C32:C48" si="6">C31+1</f>
        <v>220990025</v>
      </c>
      <c r="D32" s="88" t="s">
        <v>82</v>
      </c>
      <c r="E32" s="65" t="s">
        <v>8</v>
      </c>
      <c r="F32" s="66">
        <v>2</v>
      </c>
      <c r="G32" s="100">
        <v>1300</v>
      </c>
      <c r="H32" s="89">
        <f>IF(F32*G32&gt;0,F32*G32,"-")</f>
        <v>2600</v>
      </c>
      <c r="I32" s="100">
        <v>150</v>
      </c>
      <c r="J32" s="90">
        <f>IF(F32*I32&gt;0,F32*I32,"-")</f>
        <v>300</v>
      </c>
    </row>
    <row r="33" spans="1:10" ht="14.1" customHeight="1">
      <c r="A33" s="49">
        <f t="shared" si="2"/>
        <v>28</v>
      </c>
      <c r="B33" s="56" t="s">
        <v>37</v>
      </c>
      <c r="C33" s="87">
        <f>C32+1</f>
        <v>220990026</v>
      </c>
      <c r="D33" s="63" t="s">
        <v>20</v>
      </c>
      <c r="E33" s="75"/>
      <c r="F33" s="91"/>
      <c r="G33" s="100">
        <v>0</v>
      </c>
      <c r="H33" s="92"/>
      <c r="I33" s="100">
        <v>0</v>
      </c>
      <c r="J33" s="93" t="str">
        <f t="shared" ref="J33:J48" si="7">IF(F33*I33&gt;0,F33*I33,"-")</f>
        <v>-</v>
      </c>
    </row>
    <row r="34" spans="1:10" ht="14.1" customHeight="1">
      <c r="A34" s="49">
        <f t="shared" si="2"/>
        <v>29</v>
      </c>
      <c r="B34" s="56" t="s">
        <v>37</v>
      </c>
      <c r="C34" s="87">
        <f t="shared" si="6"/>
        <v>220990027</v>
      </c>
      <c r="D34" s="60" t="s">
        <v>75</v>
      </c>
      <c r="E34" s="75" t="s">
        <v>16</v>
      </c>
      <c r="F34" s="62">
        <v>15</v>
      </c>
      <c r="G34" s="100">
        <v>8</v>
      </c>
      <c r="H34" s="77">
        <f t="shared" ref="H34:H48" si="8">IF(F34*G34&gt;0,F34*G34,"-")</f>
        <v>120</v>
      </c>
      <c r="I34" s="100">
        <v>7</v>
      </c>
      <c r="J34" s="78">
        <f t="shared" si="7"/>
        <v>105</v>
      </c>
    </row>
    <row r="35" spans="1:10" ht="14.1" customHeight="1">
      <c r="A35" s="49">
        <f t="shared" si="2"/>
        <v>30</v>
      </c>
      <c r="B35" s="56" t="s">
        <v>37</v>
      </c>
      <c r="C35" s="87">
        <f t="shared" si="6"/>
        <v>220990028</v>
      </c>
      <c r="D35" s="60" t="s">
        <v>110</v>
      </c>
      <c r="E35" s="75" t="s">
        <v>16</v>
      </c>
      <c r="F35" s="62">
        <v>70</v>
      </c>
      <c r="G35" s="100">
        <v>11</v>
      </c>
      <c r="H35" s="77">
        <f>IF(F35*G35&gt;0,F35*G35,"-")</f>
        <v>770</v>
      </c>
      <c r="I35" s="100">
        <v>7</v>
      </c>
      <c r="J35" s="78">
        <f>IF(F35*I35&gt;0,F35*I35,"-")</f>
        <v>490</v>
      </c>
    </row>
    <row r="36" spans="1:10" ht="14.1" customHeight="1">
      <c r="A36" s="49">
        <f t="shared" si="2"/>
        <v>31</v>
      </c>
      <c r="B36" s="56" t="s">
        <v>37</v>
      </c>
      <c r="C36" s="87">
        <f t="shared" si="6"/>
        <v>220990029</v>
      </c>
      <c r="D36" s="60" t="s">
        <v>103</v>
      </c>
      <c r="E36" s="75" t="s">
        <v>16</v>
      </c>
      <c r="F36" s="62">
        <v>70</v>
      </c>
      <c r="G36" s="100">
        <v>18</v>
      </c>
      <c r="H36" s="77">
        <f>IF(F36*G36&gt;0,F36*G36,"-")</f>
        <v>1260</v>
      </c>
      <c r="I36" s="100">
        <v>7</v>
      </c>
      <c r="J36" s="78">
        <f>IF(F36*I36&gt;0,F36*I36,"-")</f>
        <v>490</v>
      </c>
    </row>
    <row r="37" spans="1:10" ht="14.1" customHeight="1">
      <c r="A37" s="49">
        <f t="shared" si="2"/>
        <v>32</v>
      </c>
      <c r="B37" s="56" t="s">
        <v>37</v>
      </c>
      <c r="C37" s="87">
        <f t="shared" si="6"/>
        <v>220990030</v>
      </c>
      <c r="D37" s="60" t="s">
        <v>76</v>
      </c>
      <c r="E37" s="75" t="s">
        <v>16</v>
      </c>
      <c r="F37" s="94">
        <v>50</v>
      </c>
      <c r="G37" s="100">
        <v>6</v>
      </c>
      <c r="H37" s="77">
        <f t="shared" si="8"/>
        <v>300</v>
      </c>
      <c r="I37" s="100">
        <v>7</v>
      </c>
      <c r="J37" s="78">
        <f t="shared" si="7"/>
        <v>350</v>
      </c>
    </row>
    <row r="38" spans="1:10" ht="14.1" customHeight="1">
      <c r="A38" s="49">
        <f t="shared" si="2"/>
        <v>33</v>
      </c>
      <c r="B38" s="56" t="s">
        <v>37</v>
      </c>
      <c r="C38" s="87">
        <f t="shared" si="6"/>
        <v>220990031</v>
      </c>
      <c r="D38" s="60" t="s">
        <v>77</v>
      </c>
      <c r="E38" s="75" t="s">
        <v>16</v>
      </c>
      <c r="F38" s="94">
        <v>50</v>
      </c>
      <c r="G38" s="100">
        <v>9</v>
      </c>
      <c r="H38" s="77">
        <f t="shared" si="8"/>
        <v>450</v>
      </c>
      <c r="I38" s="100">
        <v>7</v>
      </c>
      <c r="J38" s="78">
        <f t="shared" si="7"/>
        <v>350</v>
      </c>
    </row>
    <row r="39" spans="1:10" ht="14.1" customHeight="1">
      <c r="A39" s="49">
        <f t="shared" si="2"/>
        <v>34</v>
      </c>
      <c r="B39" s="56"/>
      <c r="C39" s="87">
        <f t="shared" si="6"/>
        <v>220990032</v>
      </c>
      <c r="D39" s="69" t="s">
        <v>26</v>
      </c>
      <c r="E39" s="58" t="s">
        <v>16</v>
      </c>
      <c r="F39" s="70">
        <v>50</v>
      </c>
      <c r="G39" s="100">
        <v>14.5</v>
      </c>
      <c r="H39" s="54">
        <f t="shared" si="8"/>
        <v>725</v>
      </c>
      <c r="I39" s="100">
        <v>7</v>
      </c>
      <c r="J39" s="55">
        <f t="shared" si="7"/>
        <v>350</v>
      </c>
    </row>
    <row r="40" spans="1:10" ht="14.1" customHeight="1">
      <c r="A40" s="49">
        <f t="shared" si="2"/>
        <v>35</v>
      </c>
      <c r="B40" s="56" t="s">
        <v>37</v>
      </c>
      <c r="C40" s="87">
        <f t="shared" si="6"/>
        <v>220990033</v>
      </c>
      <c r="D40" s="60" t="s">
        <v>78</v>
      </c>
      <c r="E40" s="75" t="s">
        <v>18</v>
      </c>
      <c r="F40" s="76">
        <v>1</v>
      </c>
      <c r="G40" s="100">
        <v>350</v>
      </c>
      <c r="H40" s="77">
        <f>IF(F40*G40&gt;0,F40*G40,"-")</f>
        <v>350</v>
      </c>
      <c r="I40" s="100">
        <v>100</v>
      </c>
      <c r="J40" s="78">
        <f>IF(F40*I40&gt;0,F40*I40,"-")</f>
        <v>100</v>
      </c>
    </row>
    <row r="41" spans="1:10" ht="14.1" customHeight="1">
      <c r="A41" s="49">
        <f t="shared" si="2"/>
        <v>36</v>
      </c>
      <c r="B41" s="56" t="s">
        <v>37</v>
      </c>
      <c r="C41" s="87">
        <f t="shared" si="6"/>
        <v>220990034</v>
      </c>
      <c r="D41" s="60" t="s">
        <v>19</v>
      </c>
      <c r="E41" s="75" t="s">
        <v>16</v>
      </c>
      <c r="F41" s="76">
        <v>35</v>
      </c>
      <c r="G41" s="100">
        <v>0</v>
      </c>
      <c r="H41" s="77" t="str">
        <f t="shared" si="8"/>
        <v>-</v>
      </c>
      <c r="I41" s="100">
        <v>39</v>
      </c>
      <c r="J41" s="78">
        <f t="shared" si="7"/>
        <v>1365</v>
      </c>
    </row>
    <row r="42" spans="1:10" ht="12.75" customHeight="1">
      <c r="A42" s="49">
        <f t="shared" si="2"/>
        <v>37</v>
      </c>
      <c r="B42" s="56" t="s">
        <v>37</v>
      </c>
      <c r="C42" s="87">
        <f t="shared" si="6"/>
        <v>220990035</v>
      </c>
      <c r="D42" s="60" t="s">
        <v>17</v>
      </c>
      <c r="E42" s="75" t="s">
        <v>16</v>
      </c>
      <c r="F42" s="76">
        <v>35</v>
      </c>
      <c r="G42" s="100">
        <v>0</v>
      </c>
      <c r="H42" s="77" t="str">
        <f t="shared" si="8"/>
        <v>-</v>
      </c>
      <c r="I42" s="100">
        <v>45</v>
      </c>
      <c r="J42" s="78">
        <f t="shared" si="7"/>
        <v>1575</v>
      </c>
    </row>
    <row r="43" spans="1:10" ht="15.75" customHeight="1">
      <c r="A43" s="49">
        <f t="shared" si="2"/>
        <v>38</v>
      </c>
      <c r="B43" s="56" t="s">
        <v>37</v>
      </c>
      <c r="C43" s="87">
        <f t="shared" si="6"/>
        <v>220990036</v>
      </c>
      <c r="D43" s="60" t="s">
        <v>90</v>
      </c>
      <c r="E43" s="75" t="s">
        <v>16</v>
      </c>
      <c r="F43" s="76">
        <v>15</v>
      </c>
      <c r="G43" s="100">
        <v>0</v>
      </c>
      <c r="H43" s="77" t="str">
        <f>IF(F43*G43&gt;0,F43*G43,"-")</f>
        <v>-</v>
      </c>
      <c r="I43" s="100">
        <v>45</v>
      </c>
      <c r="J43" s="78">
        <f>IF(F43*I43&gt;0,F43*I43,"-")</f>
        <v>675</v>
      </c>
    </row>
    <row r="44" spans="1:10" ht="14.1" customHeight="1">
      <c r="A44" s="49">
        <f t="shared" si="2"/>
        <v>39</v>
      </c>
      <c r="B44" s="56" t="s">
        <v>37</v>
      </c>
      <c r="C44" s="87">
        <f t="shared" si="6"/>
        <v>220990037</v>
      </c>
      <c r="D44" s="60" t="s">
        <v>79</v>
      </c>
      <c r="E44" s="75" t="s">
        <v>8</v>
      </c>
      <c r="F44" s="76">
        <v>12</v>
      </c>
      <c r="G44" s="100">
        <v>0</v>
      </c>
      <c r="H44" s="77" t="str">
        <f t="shared" si="8"/>
        <v>-</v>
      </c>
      <c r="I44" s="100">
        <v>155</v>
      </c>
      <c r="J44" s="78">
        <f t="shared" si="7"/>
        <v>1860</v>
      </c>
    </row>
    <row r="45" spans="1:10" ht="39" customHeight="1">
      <c r="A45" s="49">
        <f t="shared" si="2"/>
        <v>40</v>
      </c>
      <c r="B45" s="56" t="s">
        <v>37</v>
      </c>
      <c r="C45" s="87">
        <f t="shared" si="6"/>
        <v>220990038</v>
      </c>
      <c r="D45" s="60" t="s">
        <v>74</v>
      </c>
      <c r="E45" s="75" t="s">
        <v>15</v>
      </c>
      <c r="F45" s="76">
        <v>40</v>
      </c>
      <c r="G45" s="100">
        <v>0</v>
      </c>
      <c r="H45" s="77" t="str">
        <f t="shared" si="8"/>
        <v>-</v>
      </c>
      <c r="I45" s="100">
        <v>75</v>
      </c>
      <c r="J45" s="78">
        <f t="shared" si="7"/>
        <v>3000</v>
      </c>
    </row>
    <row r="46" spans="1:10" ht="14.1" customHeight="1">
      <c r="A46" s="49">
        <f t="shared" si="2"/>
        <v>41</v>
      </c>
      <c r="B46" s="56" t="s">
        <v>37</v>
      </c>
      <c r="C46" s="87">
        <f t="shared" si="6"/>
        <v>220990039</v>
      </c>
      <c r="D46" s="95" t="s">
        <v>83</v>
      </c>
      <c r="E46" s="75" t="s">
        <v>8</v>
      </c>
      <c r="F46" s="76">
        <v>5</v>
      </c>
      <c r="G46" s="100">
        <v>90</v>
      </c>
      <c r="H46" s="77">
        <f>IF(F46*G46&gt;0,F46*G46,"-")</f>
        <v>450</v>
      </c>
      <c r="I46" s="100">
        <v>25</v>
      </c>
      <c r="J46" s="78">
        <f t="shared" si="7"/>
        <v>125</v>
      </c>
    </row>
    <row r="47" spans="1:10" ht="14.1" customHeight="1">
      <c r="A47" s="49">
        <f t="shared" si="2"/>
        <v>42</v>
      </c>
      <c r="B47" s="56" t="s">
        <v>37</v>
      </c>
      <c r="C47" s="87">
        <f t="shared" si="6"/>
        <v>220990040</v>
      </c>
      <c r="D47" s="95" t="s">
        <v>80</v>
      </c>
      <c r="E47" s="75" t="s">
        <v>8</v>
      </c>
      <c r="F47" s="76">
        <v>20</v>
      </c>
      <c r="G47" s="100">
        <v>85</v>
      </c>
      <c r="H47" s="77">
        <f t="shared" si="8"/>
        <v>1700</v>
      </c>
      <c r="I47" s="100">
        <v>25</v>
      </c>
      <c r="J47" s="78">
        <f t="shared" si="7"/>
        <v>500</v>
      </c>
    </row>
    <row r="48" spans="1:10" ht="14.1" customHeight="1" thickBot="1">
      <c r="A48" s="49">
        <f>A47+1</f>
        <v>43</v>
      </c>
      <c r="B48" s="56" t="s">
        <v>37</v>
      </c>
      <c r="C48" s="87">
        <f t="shared" si="6"/>
        <v>220990041</v>
      </c>
      <c r="D48" s="60" t="s">
        <v>81</v>
      </c>
      <c r="E48" s="75" t="s">
        <v>8</v>
      </c>
      <c r="F48" s="94">
        <v>1</v>
      </c>
      <c r="G48" s="100">
        <v>2500</v>
      </c>
      <c r="H48" s="77">
        <f t="shared" si="8"/>
        <v>2500</v>
      </c>
      <c r="I48" s="100">
        <v>1500</v>
      </c>
      <c r="J48" s="78">
        <f t="shared" si="7"/>
        <v>1500</v>
      </c>
    </row>
    <row r="49" spans="1:10" ht="16.5" thickBot="1">
      <c r="A49" s="96"/>
      <c r="B49" s="97"/>
      <c r="C49" s="97"/>
      <c r="D49" s="98" t="s">
        <v>31</v>
      </c>
      <c r="E49" s="97"/>
      <c r="F49" s="97"/>
      <c r="G49" s="97"/>
      <c r="H49" s="99">
        <f>H6+H30</f>
        <v>93596</v>
      </c>
      <c r="I49" s="97"/>
      <c r="J49" s="99">
        <f>J6+J30</f>
        <v>57580</v>
      </c>
    </row>
    <row r="51" spans="1:10">
      <c r="A51" s="26" t="s">
        <v>102</v>
      </c>
    </row>
    <row r="52" spans="1:10" ht="87.6" customHeight="1">
      <c r="A52" s="136" t="s">
        <v>101</v>
      </c>
      <c r="B52" s="137"/>
      <c r="C52" s="137"/>
      <c r="D52" s="137"/>
      <c r="E52" s="137"/>
      <c r="F52" s="137"/>
      <c r="G52" s="137"/>
      <c r="H52" s="137"/>
      <c r="I52" s="137"/>
      <c r="J52" s="137"/>
    </row>
  </sheetData>
  <sheetProtection password="BFAB" sheet="1" objects="1" scenarios="1"/>
  <mergeCells count="3">
    <mergeCell ref="A2:J2"/>
    <mergeCell ref="G3:J3"/>
    <mergeCell ref="A52:J52"/>
  </mergeCells>
  <phoneticPr fontId="0" type="noConversion"/>
  <pageMargins left="0.17" right="0.11" top="0.25" bottom="0.17" header="0.13" footer="0.34"/>
  <pageSetup paperSize="9" scale="64" orientation="landscape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 </vt:lpstr>
      <vt:lpstr>ALL</vt:lpstr>
      <vt:lpstr>ALL!Oblast_tisku</vt:lpstr>
      <vt:lpstr>'KRYCÍ LIST'!Oblast_tisku</vt:lpstr>
      <vt:lpstr>'REKAPITULACE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Mrazek</dc:creator>
  <cp:lastModifiedBy>Jandová Jana Ing.</cp:lastModifiedBy>
  <cp:lastPrinted>2016-06-07T08:52:45Z</cp:lastPrinted>
  <dcterms:created xsi:type="dcterms:W3CDTF">2004-03-01T14:58:00Z</dcterms:created>
  <dcterms:modified xsi:type="dcterms:W3CDTF">2016-06-07T08:52:58Z</dcterms:modified>
</cp:coreProperties>
</file>